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35" windowWidth="14055" windowHeight="762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E50" i="1" l="1"/>
  <c r="D50" i="1"/>
  <c r="C50" i="1"/>
  <c r="D51" i="1"/>
  <c r="E51" i="1"/>
  <c r="C51" i="1"/>
  <c r="D40" i="1"/>
  <c r="E40" i="1"/>
  <c r="C40" i="1"/>
  <c r="D39" i="1"/>
  <c r="E39" i="1"/>
  <c r="C39" i="1"/>
  <c r="E38" i="1"/>
  <c r="D38" i="1"/>
  <c r="D41" i="1" s="1"/>
  <c r="C38" i="1"/>
  <c r="D24" i="1"/>
  <c r="E24" i="1"/>
  <c r="C24" i="1"/>
  <c r="D23" i="1"/>
  <c r="E23" i="1"/>
  <c r="C23" i="1"/>
  <c r="D22" i="1"/>
  <c r="E22" i="1"/>
  <c r="C22" i="1"/>
  <c r="D11" i="1"/>
  <c r="E11" i="1"/>
  <c r="C11" i="1"/>
  <c r="D10" i="1"/>
  <c r="E10" i="1"/>
  <c r="C10" i="1"/>
  <c r="D9" i="1"/>
  <c r="E9" i="1"/>
  <c r="C9" i="1"/>
  <c r="C52" i="1" l="1"/>
  <c r="C41" i="1"/>
  <c r="E41" i="1"/>
  <c r="D25" i="1"/>
  <c r="E52" i="1"/>
  <c r="D52" i="1"/>
  <c r="D12" i="1"/>
  <c r="C25" i="1"/>
  <c r="E25" i="1"/>
  <c r="E12" i="1"/>
  <c r="C12" i="1"/>
</calcChain>
</file>

<file path=xl/sharedStrings.xml><?xml version="1.0" encoding="utf-8"?>
<sst xmlns="http://schemas.openxmlformats.org/spreadsheetml/2006/main" count="96" uniqueCount="30">
  <si>
    <t>SAP</t>
  </si>
  <si>
    <t xml:space="preserve">CMH </t>
  </si>
  <si>
    <t>LED</t>
  </si>
  <si>
    <t>m</t>
  </si>
  <si>
    <t>P</t>
  </si>
  <si>
    <t>L</t>
  </si>
  <si>
    <t>S</t>
  </si>
  <si>
    <t>m2</t>
  </si>
  <si>
    <t xml:space="preserve">Ancho de la calzada </t>
  </si>
  <si>
    <t>Longitud del tramo</t>
  </si>
  <si>
    <t>Cantidad luminarias</t>
  </si>
  <si>
    <t>Luminancia mantenida</t>
  </si>
  <si>
    <t xml:space="preserve">Resultado </t>
  </si>
  <si>
    <t>Perdida luminarias</t>
  </si>
  <si>
    <t>Potencia</t>
  </si>
  <si>
    <t>w</t>
  </si>
  <si>
    <t>cd/m2</t>
  </si>
  <si>
    <t>w/cd</t>
  </si>
  <si>
    <t>unidades</t>
  </si>
  <si>
    <t>Cálculo 10-M4 - DPEA</t>
  </si>
  <si>
    <t xml:space="preserve">Cálculo 2-M2 -EER </t>
  </si>
  <si>
    <t>Cálculo 4-M2 - EER</t>
  </si>
  <si>
    <t>Cálculo 8-M2-EER</t>
  </si>
  <si>
    <t xml:space="preserve">iluminancia promedio </t>
  </si>
  <si>
    <t xml:space="preserve">carga total conectada </t>
  </si>
  <si>
    <t xml:space="preserve">área total iluminada </t>
  </si>
  <si>
    <t>Lx</t>
  </si>
  <si>
    <t>Resultado</t>
  </si>
  <si>
    <t>w/m2</t>
  </si>
  <si>
    <t xml:space="preserve">el valor debe ser inferior 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</si>
</sst>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1" fillId="0" borderId="0" xfId="0" applyFont="1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1" xfId="0" applyBorder="1" applyAlignment="1">
      <alignment horizontal="right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1" fillId="0" borderId="1" xfId="0" applyFont="1" applyFill="1" applyBorder="1" applyAlignment="1"/>
    <xf numFmtId="0" fontId="0" fillId="0" borderId="0" xfId="0" applyBorder="1"/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53"/>
  <sheetViews>
    <sheetView tabSelected="1" topLeftCell="A34" workbookViewId="0">
      <selection activeCell="D41" sqref="D41"/>
    </sheetView>
  </sheetViews>
  <sheetFormatPr baseColWidth="10" defaultRowHeight="15" x14ac:dyDescent="0.25"/>
  <cols>
    <col min="1" max="1" width="26.7109375" customWidth="1"/>
    <col min="2" max="2" width="9.42578125" style="2" customWidth="1"/>
    <col min="4" max="4" width="21.5703125" customWidth="1"/>
    <col min="5" max="5" width="20" customWidth="1"/>
    <col min="6" max="6" width="17.85546875" customWidth="1"/>
    <col min="8" max="8" width="18.5703125" customWidth="1"/>
  </cols>
  <sheetData>
    <row r="3" spans="1:9" x14ac:dyDescent="0.25">
      <c r="A3" s="16" t="s">
        <v>20</v>
      </c>
      <c r="B3" s="16"/>
      <c r="C3" s="16"/>
      <c r="D3" s="16"/>
      <c r="E3" s="16"/>
      <c r="F3" s="1" t="s">
        <v>8</v>
      </c>
      <c r="H3" s="2" t="s">
        <v>9</v>
      </c>
    </row>
    <row r="4" spans="1:9" x14ac:dyDescent="0.25">
      <c r="A4" s="9"/>
      <c r="B4" s="9"/>
      <c r="C4" s="7" t="s">
        <v>0</v>
      </c>
      <c r="D4" s="7" t="s">
        <v>1</v>
      </c>
      <c r="E4" s="7" t="s">
        <v>2</v>
      </c>
      <c r="F4" s="2">
        <v>13.3</v>
      </c>
      <c r="G4" s="3" t="s">
        <v>3</v>
      </c>
      <c r="H4" s="2">
        <v>998.73</v>
      </c>
      <c r="I4" s="3" t="s">
        <v>3</v>
      </c>
    </row>
    <row r="5" spans="1:9" x14ac:dyDescent="0.25">
      <c r="A5" s="12" t="s">
        <v>14</v>
      </c>
      <c r="B5" s="9" t="s">
        <v>15</v>
      </c>
      <c r="C5" s="9">
        <v>250</v>
      </c>
      <c r="D5" s="9">
        <v>250</v>
      </c>
      <c r="E5" s="9">
        <v>171</v>
      </c>
    </row>
    <row r="6" spans="1:9" x14ac:dyDescent="0.25">
      <c r="A6" s="12" t="s">
        <v>10</v>
      </c>
      <c r="B6" s="9" t="s">
        <v>18</v>
      </c>
      <c r="C6" s="9">
        <v>35</v>
      </c>
      <c r="D6" s="9">
        <v>36</v>
      </c>
      <c r="E6" s="9">
        <v>35</v>
      </c>
    </row>
    <row r="7" spans="1:9" x14ac:dyDescent="0.25">
      <c r="A7" s="12" t="s">
        <v>13</v>
      </c>
      <c r="B7" s="9" t="s">
        <v>15</v>
      </c>
      <c r="C7" s="9">
        <v>29</v>
      </c>
      <c r="D7" s="9">
        <v>29</v>
      </c>
      <c r="E7" s="9">
        <v>17.100000000000001</v>
      </c>
    </row>
    <row r="8" spans="1:9" x14ac:dyDescent="0.25">
      <c r="A8" s="12" t="s">
        <v>11</v>
      </c>
      <c r="B8" s="9" t="s">
        <v>16</v>
      </c>
      <c r="C8" s="9">
        <v>1.65</v>
      </c>
      <c r="D8" s="9">
        <v>1.54</v>
      </c>
      <c r="E8" s="9">
        <v>1.62</v>
      </c>
    </row>
    <row r="9" spans="1:9" x14ac:dyDescent="0.25">
      <c r="A9" s="7" t="s">
        <v>4</v>
      </c>
      <c r="B9" s="10" t="s">
        <v>15</v>
      </c>
      <c r="C9" s="9">
        <f>(C5+C7)*C6</f>
        <v>9765</v>
      </c>
      <c r="D9" s="9">
        <f>(D5+D7)*D6</f>
        <v>10044</v>
      </c>
      <c r="E9" s="9">
        <f t="shared" ref="E9" si="0">(E5+E7)*E6</f>
        <v>6583.5</v>
      </c>
    </row>
    <row r="10" spans="1:9" x14ac:dyDescent="0.25">
      <c r="A10" s="7" t="s">
        <v>5</v>
      </c>
      <c r="B10" s="10" t="s">
        <v>16</v>
      </c>
      <c r="C10" s="9">
        <f>C8</f>
        <v>1.65</v>
      </c>
      <c r="D10" s="9">
        <f t="shared" ref="D10:E10" si="1">D8</f>
        <v>1.54</v>
      </c>
      <c r="E10" s="9">
        <f t="shared" si="1"/>
        <v>1.62</v>
      </c>
    </row>
    <row r="11" spans="1:9" x14ac:dyDescent="0.25">
      <c r="A11" s="7" t="s">
        <v>6</v>
      </c>
      <c r="B11" s="10" t="s">
        <v>7</v>
      </c>
      <c r="C11" s="9">
        <f>$F4*$H$4</f>
        <v>13283.109</v>
      </c>
      <c r="D11" s="9">
        <f t="shared" ref="D11:E11" si="2">$F4*$H$4</f>
        <v>13283.109</v>
      </c>
      <c r="E11" s="9">
        <f t="shared" si="2"/>
        <v>13283.109</v>
      </c>
    </row>
    <row r="12" spans="1:9" x14ac:dyDescent="0.25">
      <c r="A12" s="13" t="s">
        <v>12</v>
      </c>
      <c r="B12" s="10" t="s">
        <v>17</v>
      </c>
      <c r="C12" s="9">
        <f>C9/(C11*C10)</f>
        <v>0.44554191478680316</v>
      </c>
      <c r="D12" s="9">
        <f t="shared" ref="D12:E12" si="3">D9/(D11*D10)</f>
        <v>0.49100537547933409</v>
      </c>
      <c r="E12" s="9">
        <f t="shared" si="3"/>
        <v>0.30594410456835736</v>
      </c>
    </row>
    <row r="13" spans="1:9" x14ac:dyDescent="0.25">
      <c r="A13" s="16" t="s">
        <v>21</v>
      </c>
      <c r="B13" s="16"/>
      <c r="C13" s="16"/>
      <c r="D13" s="16"/>
      <c r="E13" s="16"/>
      <c r="F13" s="1" t="s">
        <v>8</v>
      </c>
      <c r="G13" s="2"/>
      <c r="H13" s="2" t="s">
        <v>9</v>
      </c>
    </row>
    <row r="14" spans="1:9" x14ac:dyDescent="0.25">
      <c r="A14" s="9"/>
      <c r="B14" s="9"/>
      <c r="C14" s="7" t="s">
        <v>0</v>
      </c>
      <c r="D14" s="7" t="s">
        <v>1</v>
      </c>
      <c r="E14" s="7" t="s">
        <v>2</v>
      </c>
      <c r="F14">
        <v>15</v>
      </c>
      <c r="G14" s="3" t="s">
        <v>3</v>
      </c>
      <c r="H14">
        <v>930.56</v>
      </c>
      <c r="I14" s="3" t="s">
        <v>3</v>
      </c>
    </row>
    <row r="15" spans="1:9" x14ac:dyDescent="0.25">
      <c r="A15" s="12" t="s">
        <v>14</v>
      </c>
      <c r="B15" s="9" t="s">
        <v>15</v>
      </c>
      <c r="C15" s="9">
        <v>150</v>
      </c>
      <c r="D15" s="9">
        <v>250</v>
      </c>
      <c r="E15" s="9">
        <v>171</v>
      </c>
    </row>
    <row r="16" spans="1:9" x14ac:dyDescent="0.25">
      <c r="A16" s="13"/>
      <c r="B16" s="9"/>
      <c r="C16" s="9">
        <v>250</v>
      </c>
      <c r="D16" s="9"/>
      <c r="E16" s="9"/>
    </row>
    <row r="17" spans="1:9" x14ac:dyDescent="0.25">
      <c r="A17" s="12" t="s">
        <v>10</v>
      </c>
      <c r="B17" s="9" t="s">
        <v>18</v>
      </c>
      <c r="C17" s="9">
        <v>14</v>
      </c>
      <c r="D17" s="9">
        <v>34</v>
      </c>
      <c r="E17" s="9">
        <v>34</v>
      </c>
    </row>
    <row r="18" spans="1:9" x14ac:dyDescent="0.25">
      <c r="A18" s="13"/>
      <c r="B18" s="9"/>
      <c r="C18" s="9">
        <v>20</v>
      </c>
      <c r="D18" s="9"/>
      <c r="E18" s="9"/>
    </row>
    <row r="19" spans="1:9" x14ac:dyDescent="0.25">
      <c r="A19" s="12" t="s">
        <v>13</v>
      </c>
      <c r="B19" s="9" t="s">
        <v>15</v>
      </c>
      <c r="C19" s="9">
        <v>19</v>
      </c>
      <c r="D19" s="9">
        <v>29</v>
      </c>
      <c r="E19" s="9">
        <v>17.100000000000001</v>
      </c>
    </row>
    <row r="20" spans="1:9" x14ac:dyDescent="0.25">
      <c r="A20" s="13"/>
      <c r="B20" s="9"/>
      <c r="C20" s="9">
        <v>29</v>
      </c>
      <c r="D20" s="9"/>
      <c r="E20" s="9"/>
    </row>
    <row r="21" spans="1:9" x14ac:dyDescent="0.25">
      <c r="A21" s="12" t="s">
        <v>11</v>
      </c>
      <c r="B21" s="9" t="s">
        <v>16</v>
      </c>
      <c r="C21" s="11">
        <v>1.57</v>
      </c>
      <c r="D21" s="11">
        <v>1.6</v>
      </c>
      <c r="E21" s="11">
        <v>1.5</v>
      </c>
    </row>
    <row r="22" spans="1:9" x14ac:dyDescent="0.25">
      <c r="A22" s="7" t="s">
        <v>4</v>
      </c>
      <c r="B22" s="10" t="s">
        <v>15</v>
      </c>
      <c r="C22" s="9">
        <f>((C15+C19)*C17)+((C16+C20)*C18)</f>
        <v>7946</v>
      </c>
      <c r="D22" s="9">
        <f t="shared" ref="D22:E22" si="4">((D15+D19)*D17)+((D16+D20)*D18)</f>
        <v>9486</v>
      </c>
      <c r="E22" s="9">
        <f t="shared" si="4"/>
        <v>6395.4</v>
      </c>
    </row>
    <row r="23" spans="1:9" x14ac:dyDescent="0.25">
      <c r="A23" s="7" t="s">
        <v>5</v>
      </c>
      <c r="B23" s="10" t="s">
        <v>16</v>
      </c>
      <c r="C23" s="9">
        <f>C21</f>
        <v>1.57</v>
      </c>
      <c r="D23" s="9">
        <f t="shared" ref="D23:E23" si="5">D21</f>
        <v>1.6</v>
      </c>
      <c r="E23" s="9">
        <f t="shared" si="5"/>
        <v>1.5</v>
      </c>
    </row>
    <row r="24" spans="1:9" x14ac:dyDescent="0.25">
      <c r="A24" s="7" t="s">
        <v>6</v>
      </c>
      <c r="B24" s="10" t="s">
        <v>7</v>
      </c>
      <c r="C24" s="9">
        <f>$F14*$H14</f>
        <v>13958.4</v>
      </c>
      <c r="D24" s="9">
        <f t="shared" ref="D24:E24" si="6">$F14*$H14</f>
        <v>13958.4</v>
      </c>
      <c r="E24" s="9">
        <f t="shared" si="6"/>
        <v>13958.4</v>
      </c>
    </row>
    <row r="25" spans="1:9" x14ac:dyDescent="0.25">
      <c r="A25" s="13" t="s">
        <v>12</v>
      </c>
      <c r="B25" s="10" t="s">
        <v>17</v>
      </c>
      <c r="C25" s="9">
        <f>C22/(C23*C24)</f>
        <v>0.3625878680088897</v>
      </c>
      <c r="D25" s="9">
        <f t="shared" ref="D25:E25" si="7">D22/(D23*D24)</f>
        <v>0.42474424002751027</v>
      </c>
      <c r="E25" s="9">
        <f t="shared" si="7"/>
        <v>0.30545048143053644</v>
      </c>
    </row>
    <row r="26" spans="1:9" x14ac:dyDescent="0.25">
      <c r="A26" s="16" t="s">
        <v>22</v>
      </c>
      <c r="B26" s="16"/>
      <c r="C26" s="16"/>
      <c r="D26" s="16"/>
      <c r="E26" s="16"/>
      <c r="F26" s="5" t="s">
        <v>8</v>
      </c>
      <c r="G26" s="4"/>
      <c r="H26" s="4" t="s">
        <v>9</v>
      </c>
      <c r="I26" s="4"/>
    </row>
    <row r="27" spans="1:9" x14ac:dyDescent="0.25">
      <c r="A27" s="9"/>
      <c r="B27" s="9"/>
      <c r="C27" s="7" t="s">
        <v>0</v>
      </c>
      <c r="D27" s="7" t="s">
        <v>1</v>
      </c>
      <c r="E27" s="7" t="s">
        <v>2</v>
      </c>
      <c r="F27" s="4">
        <v>12.5</v>
      </c>
      <c r="G27" s="3" t="s">
        <v>3</v>
      </c>
      <c r="H27" s="4">
        <v>1726.39</v>
      </c>
      <c r="I27" s="3" t="s">
        <v>3</v>
      </c>
    </row>
    <row r="28" spans="1:9" x14ac:dyDescent="0.25">
      <c r="A28" s="12" t="s">
        <v>14</v>
      </c>
      <c r="B28" s="9" t="s">
        <v>15</v>
      </c>
      <c r="C28" s="9">
        <v>150</v>
      </c>
      <c r="D28" s="9">
        <v>150</v>
      </c>
      <c r="E28" s="9">
        <v>125</v>
      </c>
    </row>
    <row r="29" spans="1:9" x14ac:dyDescent="0.25">
      <c r="A29" s="13"/>
      <c r="B29" s="9"/>
      <c r="C29" s="9">
        <v>250</v>
      </c>
      <c r="D29" s="9">
        <v>250</v>
      </c>
      <c r="E29" s="9">
        <v>171</v>
      </c>
    </row>
    <row r="30" spans="1:9" x14ac:dyDescent="0.25">
      <c r="A30" s="13"/>
      <c r="B30" s="9"/>
      <c r="C30" s="9"/>
      <c r="D30" s="9"/>
      <c r="E30" s="9">
        <v>197</v>
      </c>
    </row>
    <row r="31" spans="1:9" x14ac:dyDescent="0.25">
      <c r="A31" s="12" t="s">
        <v>10</v>
      </c>
      <c r="B31" s="9" t="s">
        <v>18</v>
      </c>
      <c r="C31" s="9">
        <v>69</v>
      </c>
      <c r="D31" s="9">
        <v>69</v>
      </c>
      <c r="E31" s="9">
        <v>46</v>
      </c>
    </row>
    <row r="32" spans="1:9" x14ac:dyDescent="0.25">
      <c r="A32" s="13"/>
      <c r="B32" s="9"/>
      <c r="C32" s="9">
        <v>25</v>
      </c>
      <c r="D32" s="9">
        <v>25</v>
      </c>
      <c r="E32" s="9">
        <v>23</v>
      </c>
    </row>
    <row r="33" spans="1:9" x14ac:dyDescent="0.25">
      <c r="A33" s="13"/>
      <c r="B33" s="9"/>
      <c r="C33" s="9"/>
      <c r="D33" s="9"/>
      <c r="E33" s="9">
        <v>25</v>
      </c>
    </row>
    <row r="34" spans="1:9" x14ac:dyDescent="0.25">
      <c r="A34" s="12" t="s">
        <v>13</v>
      </c>
      <c r="B34" s="9" t="s">
        <v>15</v>
      </c>
      <c r="C34" s="9">
        <v>19</v>
      </c>
      <c r="D34" s="9">
        <v>19</v>
      </c>
      <c r="E34" s="9">
        <v>12.5</v>
      </c>
    </row>
    <row r="35" spans="1:9" x14ac:dyDescent="0.25">
      <c r="A35" s="13"/>
      <c r="B35" s="9"/>
      <c r="C35" s="9">
        <v>29</v>
      </c>
      <c r="D35" s="9">
        <v>29</v>
      </c>
      <c r="E35" s="9">
        <v>17.100000000000001</v>
      </c>
    </row>
    <row r="36" spans="1:9" x14ac:dyDescent="0.25">
      <c r="A36" s="13"/>
      <c r="B36" s="9"/>
      <c r="C36" s="9"/>
      <c r="D36" s="9"/>
      <c r="E36" s="9">
        <v>19.7</v>
      </c>
    </row>
    <row r="37" spans="1:9" x14ac:dyDescent="0.25">
      <c r="A37" s="12" t="s">
        <v>11</v>
      </c>
      <c r="B37" s="9" t="s">
        <v>16</v>
      </c>
      <c r="C37" s="11">
        <v>1.57</v>
      </c>
      <c r="D37" s="11">
        <v>1.55</v>
      </c>
      <c r="E37" s="11">
        <v>1.6</v>
      </c>
    </row>
    <row r="38" spans="1:9" x14ac:dyDescent="0.25">
      <c r="A38" s="7" t="s">
        <v>4</v>
      </c>
      <c r="B38" s="10" t="s">
        <v>15</v>
      </c>
      <c r="C38" s="9">
        <f>((C28+C34)*C31)+((C29+C35)*C32)</f>
        <v>18636</v>
      </c>
      <c r="D38" s="9">
        <f t="shared" ref="D38" si="8">((D28+D34)*D31)+((D29+D35)*D32)</f>
        <v>18636</v>
      </c>
      <c r="E38" s="9">
        <f>((E28+E34)*E31)+((E29+E35)*E32)+((E30+E36)*E33)</f>
        <v>16068.8</v>
      </c>
    </row>
    <row r="39" spans="1:9" x14ac:dyDescent="0.25">
      <c r="A39" s="7" t="s">
        <v>5</v>
      </c>
      <c r="B39" s="10" t="s">
        <v>16</v>
      </c>
      <c r="C39" s="9">
        <f>C37</f>
        <v>1.57</v>
      </c>
      <c r="D39" s="9">
        <f t="shared" ref="D39:E39" si="9">D37</f>
        <v>1.55</v>
      </c>
      <c r="E39" s="9">
        <f t="shared" si="9"/>
        <v>1.6</v>
      </c>
    </row>
    <row r="40" spans="1:9" x14ac:dyDescent="0.25">
      <c r="A40" s="7" t="s">
        <v>6</v>
      </c>
      <c r="B40" s="10" t="s">
        <v>7</v>
      </c>
      <c r="C40" s="9">
        <f>$F27*$H27</f>
        <v>21579.875</v>
      </c>
      <c r="D40" s="9">
        <f t="shared" ref="D40:E40" si="10">$F27*$H27</f>
        <v>21579.875</v>
      </c>
      <c r="E40" s="9">
        <f t="shared" si="10"/>
        <v>21579.875</v>
      </c>
    </row>
    <row r="41" spans="1:9" x14ac:dyDescent="0.25">
      <c r="A41" s="13" t="s">
        <v>12</v>
      </c>
      <c r="B41" s="10" t="s">
        <v>17</v>
      </c>
      <c r="C41" s="9">
        <f>C38/(C39*C40)</f>
        <v>0.55005247686872671</v>
      </c>
      <c r="D41" s="9">
        <f t="shared" ref="D41:E41" si="11">D38/(D39*D40)</f>
        <v>0.557149928183162</v>
      </c>
      <c r="E41" s="9">
        <f t="shared" si="11"/>
        <v>0.46538731109424863</v>
      </c>
    </row>
    <row r="42" spans="1:9" s="15" customFormat="1" x14ac:dyDescent="0.25"/>
    <row r="43" spans="1:9" x14ac:dyDescent="0.25">
      <c r="A43" s="16" t="s">
        <v>19</v>
      </c>
      <c r="B43" s="16"/>
      <c r="C43" s="16"/>
      <c r="D43" s="16"/>
      <c r="E43" s="16"/>
      <c r="F43" s="6" t="s">
        <v>8</v>
      </c>
      <c r="G43" s="8"/>
      <c r="H43" s="8" t="s">
        <v>9</v>
      </c>
      <c r="I43" s="8"/>
    </row>
    <row r="44" spans="1:9" x14ac:dyDescent="0.25">
      <c r="A44" s="9"/>
      <c r="B44" s="9"/>
      <c r="C44" s="7" t="s">
        <v>0</v>
      </c>
      <c r="D44" s="7" t="s">
        <v>1</v>
      </c>
      <c r="E44" s="7" t="s">
        <v>2</v>
      </c>
      <c r="F44" s="8">
        <v>12</v>
      </c>
      <c r="G44" s="3" t="s">
        <v>3</v>
      </c>
      <c r="H44" s="8">
        <v>40</v>
      </c>
      <c r="I44" s="3" t="s">
        <v>3</v>
      </c>
    </row>
    <row r="45" spans="1:9" x14ac:dyDescent="0.25">
      <c r="A45" s="12" t="s">
        <v>14</v>
      </c>
      <c r="B45" s="9" t="s">
        <v>15</v>
      </c>
      <c r="C45" s="9">
        <v>150</v>
      </c>
      <c r="D45" s="9">
        <v>150</v>
      </c>
      <c r="E45" s="9">
        <v>171</v>
      </c>
    </row>
    <row r="46" spans="1:9" x14ac:dyDescent="0.25">
      <c r="A46" s="12" t="s">
        <v>10</v>
      </c>
      <c r="B46" s="9" t="s">
        <v>18</v>
      </c>
      <c r="C46" s="9">
        <v>2</v>
      </c>
      <c r="D46" s="9">
        <v>2</v>
      </c>
      <c r="E46" s="9">
        <v>2</v>
      </c>
    </row>
    <row r="47" spans="1:9" x14ac:dyDescent="0.25">
      <c r="A47" s="12" t="s">
        <v>13</v>
      </c>
      <c r="B47" s="9" t="s">
        <v>15</v>
      </c>
      <c r="C47" s="9">
        <v>19</v>
      </c>
      <c r="D47" s="9">
        <v>19</v>
      </c>
      <c r="E47" s="9">
        <v>12.5</v>
      </c>
    </row>
    <row r="48" spans="1:9" x14ac:dyDescent="0.25">
      <c r="A48" s="13"/>
      <c r="B48" s="9"/>
      <c r="C48" s="9">
        <v>29</v>
      </c>
      <c r="D48" s="9">
        <v>29</v>
      </c>
      <c r="E48" s="9">
        <v>17.100000000000001</v>
      </c>
    </row>
    <row r="49" spans="1:5" x14ac:dyDescent="0.25">
      <c r="A49" s="14" t="s">
        <v>23</v>
      </c>
      <c r="B49" s="9" t="s">
        <v>26</v>
      </c>
      <c r="C49" s="9">
        <v>16</v>
      </c>
      <c r="D49" s="9">
        <v>15</v>
      </c>
      <c r="E49" s="9">
        <v>20</v>
      </c>
    </row>
    <row r="50" spans="1:5" x14ac:dyDescent="0.25">
      <c r="A50" s="14" t="s">
        <v>24</v>
      </c>
      <c r="B50" s="9" t="s">
        <v>15</v>
      </c>
      <c r="C50" s="9">
        <f>((C45+C47)*C46)</f>
        <v>338</v>
      </c>
      <c r="D50" s="9">
        <f>((D45+D47)*D46)</f>
        <v>338</v>
      </c>
      <c r="E50" s="9">
        <f>((E45+E47)*E46)</f>
        <v>367</v>
      </c>
    </row>
    <row r="51" spans="1:5" x14ac:dyDescent="0.25">
      <c r="A51" s="14" t="s">
        <v>25</v>
      </c>
      <c r="B51" s="9" t="s">
        <v>7</v>
      </c>
      <c r="C51" s="9">
        <f>$F44*$H44</f>
        <v>480</v>
      </c>
      <c r="D51" s="9">
        <f>$F44*$H44</f>
        <v>480</v>
      </c>
      <c r="E51" s="9">
        <f>$F44*$H44</f>
        <v>480</v>
      </c>
    </row>
    <row r="52" spans="1:5" x14ac:dyDescent="0.25">
      <c r="A52" s="14" t="s">
        <v>27</v>
      </c>
      <c r="B52" s="9" t="s">
        <v>28</v>
      </c>
      <c r="C52" s="9">
        <f>C50/C51</f>
        <v>0.70416666666666672</v>
      </c>
      <c r="D52" s="9">
        <f t="shared" ref="D52:E52" si="12">D50/D51</f>
        <v>0.70416666666666672</v>
      </c>
      <c r="E52" s="9">
        <f t="shared" si="12"/>
        <v>0.76458333333333328</v>
      </c>
    </row>
    <row r="53" spans="1:5" x14ac:dyDescent="0.25">
      <c r="A53" s="14" t="s">
        <v>29</v>
      </c>
      <c r="B53" s="9" t="s">
        <v>28</v>
      </c>
      <c r="C53" s="9">
        <v>0.99</v>
      </c>
      <c r="D53" s="9">
        <v>0.93</v>
      </c>
      <c r="E53" s="9">
        <v>1.23</v>
      </c>
    </row>
  </sheetData>
  <mergeCells count="4">
    <mergeCell ref="A43:E43"/>
    <mergeCell ref="A26:E26"/>
    <mergeCell ref="A13:E13"/>
    <mergeCell ref="A3:E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CELSA00105</dc:creator>
  <cp:lastModifiedBy>Familia</cp:lastModifiedBy>
  <dcterms:created xsi:type="dcterms:W3CDTF">2015-01-09T13:23:20Z</dcterms:created>
  <dcterms:modified xsi:type="dcterms:W3CDTF">2015-02-10T05:00:31Z</dcterms:modified>
</cp:coreProperties>
</file>