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45" windowHeight="4470" firstSheet="1" activeTab="6"/>
  </bookViews>
  <sheets>
    <sheet name="MENU" sheetId="1" r:id="rId1"/>
    <sheet name="PRODUCTOS" sheetId="5" r:id="rId2"/>
    <sheet name="MOVIMIENTOS" sheetId="2" r:id="rId3"/>
    <sheet name="ENTRADAS" sheetId="3" r:id="rId4"/>
    <sheet name="SALIDAS" sheetId="4" r:id="rId5"/>
    <sheet name="MODELO EOQ" sheetId="6" r:id="rId6"/>
    <sheet name="DOCUMENTOS" sheetId="7" r:id="rId7"/>
  </sheets>
  <definedNames>
    <definedName name="codigo_producto">tabla_de_productos[Codigo]</definedName>
    <definedName name="lista_producto">tabla_de_productos[Producto]</definedName>
    <definedName name="Salida_Entrada">PRODUCTOS!$AA$2:$AA$3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27" i="5" l="1"/>
  <c r="E127" i="5"/>
  <c r="F127" i="5" l="1"/>
  <c r="D34" i="5"/>
  <c r="E34" i="5"/>
  <c r="D32" i="5"/>
  <c r="E32" i="5"/>
  <c r="D33" i="5"/>
  <c r="E33" i="5"/>
  <c r="F34" i="5" l="1"/>
  <c r="F32" i="5"/>
  <c r="F33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F65" i="5" s="1"/>
  <c r="E66" i="5"/>
  <c r="F66" i="5" s="1"/>
  <c r="E67" i="5"/>
  <c r="E68" i="5"/>
  <c r="E69" i="5"/>
  <c r="E70" i="5"/>
  <c r="F70" i="5" s="1"/>
  <c r="E71" i="5"/>
  <c r="E72" i="5"/>
  <c r="E73" i="5"/>
  <c r="E74" i="5"/>
  <c r="E75" i="5"/>
  <c r="E76" i="5"/>
  <c r="E77" i="5"/>
  <c r="E78" i="5"/>
  <c r="F78" i="5" s="1"/>
  <c r="E79" i="5"/>
  <c r="E80" i="5"/>
  <c r="E81" i="5"/>
  <c r="F81" i="5" s="1"/>
  <c r="E82" i="5"/>
  <c r="E83" i="5"/>
  <c r="E84" i="5"/>
  <c r="E85" i="5"/>
  <c r="E86" i="5"/>
  <c r="F86" i="5" s="1"/>
  <c r="E87" i="5"/>
  <c r="E88" i="5"/>
  <c r="E89" i="5"/>
  <c r="F89" i="5" s="1"/>
  <c r="E90" i="5"/>
  <c r="E91" i="5"/>
  <c r="E92" i="5"/>
  <c r="E93" i="5"/>
  <c r="F93" i="5" s="1"/>
  <c r="E94" i="5"/>
  <c r="E95" i="5"/>
  <c r="E96" i="5"/>
  <c r="E97" i="5"/>
  <c r="E98" i="5"/>
  <c r="F98" i="5" s="1"/>
  <c r="E99" i="5"/>
  <c r="E100" i="5"/>
  <c r="E101" i="5"/>
  <c r="E102" i="5"/>
  <c r="E103" i="5"/>
  <c r="E104" i="5"/>
  <c r="E105" i="5"/>
  <c r="E106" i="5"/>
  <c r="F106" i="5" s="1"/>
  <c r="E107" i="5"/>
  <c r="E108" i="5"/>
  <c r="E109" i="5"/>
  <c r="E110" i="5"/>
  <c r="F110" i="5" s="1"/>
  <c r="E111" i="5"/>
  <c r="E112" i="5"/>
  <c r="E113" i="5"/>
  <c r="E114" i="5"/>
  <c r="F114" i="5" s="1"/>
  <c r="E115" i="5"/>
  <c r="E116" i="5"/>
  <c r="E117" i="5"/>
  <c r="E118" i="5"/>
  <c r="E119" i="5"/>
  <c r="E120" i="5"/>
  <c r="E121" i="5"/>
  <c r="E122" i="5"/>
  <c r="E123" i="5"/>
  <c r="E124" i="5"/>
  <c r="E125" i="5"/>
  <c r="E126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F42" i="5"/>
  <c r="F43" i="5"/>
  <c r="F46" i="5"/>
  <c r="F50" i="5"/>
  <c r="F54" i="5"/>
  <c r="F55" i="5"/>
  <c r="F58" i="5"/>
  <c r="F63" i="5"/>
  <c r="F53" i="5" l="1"/>
  <c r="F61" i="5"/>
  <c r="F45" i="5"/>
  <c r="F60" i="5"/>
  <c r="F56" i="5"/>
  <c r="F52" i="5"/>
  <c r="F48" i="5"/>
  <c r="F44" i="5"/>
  <c r="F57" i="5"/>
  <c r="F49" i="5"/>
  <c r="F59" i="5"/>
  <c r="F51" i="5"/>
  <c r="F47" i="5"/>
  <c r="F41" i="5"/>
  <c r="F62" i="5"/>
  <c r="F82" i="5"/>
  <c r="F123" i="5"/>
  <c r="F126" i="5"/>
  <c r="F102" i="5"/>
  <c r="F105" i="5"/>
  <c r="F113" i="5"/>
  <c r="F97" i="5"/>
  <c r="F122" i="5"/>
  <c r="F90" i="5"/>
  <c r="F125" i="5"/>
  <c r="F73" i="5"/>
  <c r="F101" i="5"/>
  <c r="F77" i="5"/>
  <c r="F69" i="5"/>
  <c r="F121" i="5"/>
  <c r="F74" i="5"/>
  <c r="F117" i="5"/>
  <c r="F94" i="5"/>
  <c r="F130" i="5"/>
  <c r="F135" i="5"/>
  <c r="F134" i="5"/>
  <c r="F138" i="5"/>
  <c r="F128" i="5"/>
  <c r="F109" i="5"/>
  <c r="F85" i="5"/>
  <c r="F141" i="5"/>
  <c r="F133" i="5"/>
  <c r="F129" i="5"/>
  <c r="F124" i="5"/>
  <c r="F120" i="5"/>
  <c r="F116" i="5"/>
  <c r="F112" i="5"/>
  <c r="F108" i="5"/>
  <c r="F104" i="5"/>
  <c r="F100" i="5"/>
  <c r="F96" i="5"/>
  <c r="F92" i="5"/>
  <c r="F88" i="5"/>
  <c r="F84" i="5"/>
  <c r="F80" i="5"/>
  <c r="F76" i="5"/>
  <c r="F72" i="5"/>
  <c r="F68" i="5"/>
  <c r="F64" i="5"/>
  <c r="F140" i="5"/>
  <c r="F136" i="5"/>
  <c r="F132" i="5"/>
  <c r="F119" i="5"/>
  <c r="F115" i="5"/>
  <c r="F111" i="5"/>
  <c r="F107" i="5"/>
  <c r="F103" i="5"/>
  <c r="F99" i="5"/>
  <c r="F95" i="5"/>
  <c r="F91" i="5"/>
  <c r="F87" i="5"/>
  <c r="F83" i="5"/>
  <c r="F79" i="5"/>
  <c r="F75" i="5"/>
  <c r="F71" i="5"/>
  <c r="F67" i="5"/>
  <c r="F137" i="5"/>
  <c r="F139" i="5"/>
  <c r="F131" i="5"/>
  <c r="F118" i="5"/>
  <c r="C8" i="2" l="1"/>
  <c r="C11" i="6"/>
  <c r="C12" i="6"/>
  <c r="C14" i="6" s="1"/>
  <c r="C15" i="6" l="1"/>
  <c r="C13" i="6"/>
  <c r="C16" i="6"/>
  <c r="C17" i="6" l="1"/>
  <c r="D36" i="5"/>
  <c r="E3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5" i="5"/>
  <c r="E37" i="5"/>
  <c r="E38" i="5"/>
  <c r="E39" i="5"/>
  <c r="E40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5" i="5"/>
  <c r="D37" i="5"/>
  <c r="D38" i="5"/>
  <c r="D39" i="5"/>
  <c r="D40" i="5"/>
  <c r="F21" i="5" l="1"/>
  <c r="F11" i="5"/>
  <c r="F36" i="5"/>
  <c r="F40" i="5"/>
  <c r="F17" i="5"/>
  <c r="F29" i="5"/>
  <c r="F13" i="5"/>
  <c r="F25" i="5"/>
  <c r="F39" i="5"/>
  <c r="F35" i="5"/>
  <c r="F28" i="5"/>
  <c r="F24" i="5"/>
  <c r="F20" i="5"/>
  <c r="F16" i="5"/>
  <c r="F12" i="5"/>
  <c r="F38" i="5"/>
  <c r="F31" i="5"/>
  <c r="F27" i="5"/>
  <c r="F23" i="5"/>
  <c r="F19" i="5"/>
  <c r="F15" i="5"/>
  <c r="F37" i="5"/>
  <c r="F30" i="5"/>
  <c r="F26" i="5"/>
  <c r="F22" i="5"/>
  <c r="F18" i="5"/>
  <c r="F14" i="5"/>
  <c r="F10" i="5"/>
  <c r="F9" i="5" l="1"/>
  <c r="F8" i="5"/>
  <c r="F7" i="5" l="1"/>
</calcChain>
</file>

<file path=xl/comments1.xml><?xml version="1.0" encoding="utf-8"?>
<comments xmlns="http://schemas.openxmlformats.org/spreadsheetml/2006/main">
  <authors>
    <author>Laura Marcela  Oviedo Duran</author>
  </authors>
  <commentList>
    <comment ref="C10" authorId="0" shapeId="0">
      <text>
        <r>
          <rPr>
            <sz val="10"/>
            <color indexed="81"/>
            <rFont val="Tahoma"/>
            <family val="2"/>
          </rPr>
          <t xml:space="preserve">Costo asociado a mantener una unidad en inventario en un año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2" authorId="0" shapeId="0">
      <text>
        <r>
          <rPr>
            <sz val="10"/>
            <color indexed="81"/>
            <rFont val="Tahoma"/>
            <family val="2"/>
          </rPr>
          <t xml:space="preserve">Valor Optimo de la cantidad a pedir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sz val="11"/>
            <color indexed="81"/>
            <rFont val="Tahoma"/>
            <family val="2"/>
          </rPr>
          <t xml:space="preserve">Costo unitario </t>
        </r>
      </text>
    </comment>
  </commentList>
</comments>
</file>

<file path=xl/sharedStrings.xml><?xml version="1.0" encoding="utf-8"?>
<sst xmlns="http://schemas.openxmlformats.org/spreadsheetml/2006/main" count="959" uniqueCount="321">
  <si>
    <t>Producto</t>
  </si>
  <si>
    <t>Codigo</t>
  </si>
  <si>
    <t>Entradas</t>
  </si>
  <si>
    <t>Salidas</t>
  </si>
  <si>
    <t>Stock</t>
  </si>
  <si>
    <t>ZP1</t>
  </si>
  <si>
    <t>Zapatos impulso mujer talla 35</t>
  </si>
  <si>
    <t>Fecha</t>
  </si>
  <si>
    <t>Movimiento</t>
  </si>
  <si>
    <t>Cantidad</t>
  </si>
  <si>
    <t>Observaciones</t>
  </si>
  <si>
    <t>ZP2</t>
  </si>
  <si>
    <t>Zapatos impulso mujer talla 36</t>
  </si>
  <si>
    <t>ZP3</t>
  </si>
  <si>
    <t>Zapatos impulso mujer talla 37</t>
  </si>
  <si>
    <t>ZP4</t>
  </si>
  <si>
    <t>Zapatos impulso mujer talla 38</t>
  </si>
  <si>
    <t xml:space="preserve"> </t>
  </si>
  <si>
    <t>ZP5</t>
  </si>
  <si>
    <t>Zapatos impulso mujer talla 39</t>
  </si>
  <si>
    <t>ZP6</t>
  </si>
  <si>
    <t>Zapatos impulso mujer talla 40</t>
  </si>
  <si>
    <t>ZP7</t>
  </si>
  <si>
    <t>Mocacines mujer talla 38</t>
  </si>
  <si>
    <t>ZP8</t>
  </si>
  <si>
    <t>Tenis impulso CPW talla 38</t>
  </si>
  <si>
    <t>ZP9</t>
  </si>
  <si>
    <t>zapatos tipo converse talla 36</t>
  </si>
  <si>
    <t>ZP10</t>
  </si>
  <si>
    <t>zapatos tipo converse talla 37</t>
  </si>
  <si>
    <t>ZP11</t>
  </si>
  <si>
    <t>zapatos tipo converse talla 38</t>
  </si>
  <si>
    <t>ZP12</t>
  </si>
  <si>
    <t>zapatos tipo converse talla 39</t>
  </si>
  <si>
    <t>ZP13</t>
  </si>
  <si>
    <t>zapatos tipo converse talla 40</t>
  </si>
  <si>
    <t>ZP14</t>
  </si>
  <si>
    <t>Evacol blanco talla 35</t>
  </si>
  <si>
    <t>ZP15</t>
  </si>
  <si>
    <t>Evacol blanco talla 36</t>
  </si>
  <si>
    <t>ZP16</t>
  </si>
  <si>
    <t>Evacol blanco talla 37</t>
  </si>
  <si>
    <t>ZP17</t>
  </si>
  <si>
    <t>Evacol blanco talla 38</t>
  </si>
  <si>
    <t>Zapatos CPW impulso talla 37</t>
  </si>
  <si>
    <t>Zapatos CPW impulso talla 38</t>
  </si>
  <si>
    <t>ZP18</t>
  </si>
  <si>
    <t>Zapatos hombre mercadeo talla 37</t>
  </si>
  <si>
    <t>ZP19</t>
  </si>
  <si>
    <t>Zapatos hombre mercadeo talla 39</t>
  </si>
  <si>
    <t>ZP20</t>
  </si>
  <si>
    <t>Zapatos hombre mercadeo talla 40</t>
  </si>
  <si>
    <t>ZP21</t>
  </si>
  <si>
    <t>Botas talla 35</t>
  </si>
  <si>
    <t>ZP22</t>
  </si>
  <si>
    <t>Botas talla 37</t>
  </si>
  <si>
    <t>ZP23</t>
  </si>
  <si>
    <t>Botas talla 38</t>
  </si>
  <si>
    <t>PLM1</t>
  </si>
  <si>
    <t>Pantalon mercadeo mujer talla 8</t>
  </si>
  <si>
    <t>PLM2</t>
  </si>
  <si>
    <t>Pantalon mercadeo mujer talla 10</t>
  </si>
  <si>
    <t>PLM3</t>
  </si>
  <si>
    <t>Pantalon mercadeo mujer talla 12</t>
  </si>
  <si>
    <t>PLM4</t>
  </si>
  <si>
    <t>Pantalon mercadeo mujer talla 14</t>
  </si>
  <si>
    <t>PLM5</t>
  </si>
  <si>
    <t>Pantalon mercadeo mujer talla 16</t>
  </si>
  <si>
    <t>PLME1</t>
  </si>
  <si>
    <t>Costo de Mantener</t>
  </si>
  <si>
    <t xml:space="preserve">Q </t>
  </si>
  <si>
    <t># de pedidos en el año</t>
  </si>
  <si>
    <t>Costo de Ordenar</t>
  </si>
  <si>
    <t>Costo de Comprar</t>
  </si>
  <si>
    <t>COSTO TOTAL</t>
  </si>
  <si>
    <t>Demanda Anual (D)</t>
  </si>
  <si>
    <t>Costo de Pedir (K)</t>
  </si>
  <si>
    <t xml:space="preserve">Costo de Mantener Inventario (h) </t>
  </si>
  <si>
    <t>Costo Unitario (c)</t>
  </si>
  <si>
    <t>h*c</t>
  </si>
  <si>
    <t>Entrada</t>
  </si>
  <si>
    <t xml:space="preserve">Nuevos </t>
  </si>
  <si>
    <t>Salida</t>
  </si>
  <si>
    <t>Nuevo</t>
  </si>
  <si>
    <t>Nuevos</t>
  </si>
  <si>
    <t>Un poco desgastados</t>
  </si>
  <si>
    <t>Uno usado y el otro Nuevo</t>
  </si>
  <si>
    <t>Devolución, usados</t>
  </si>
  <si>
    <t>Código</t>
  </si>
  <si>
    <t>Camisa hombre talla M</t>
  </si>
  <si>
    <t>PLM6</t>
  </si>
  <si>
    <t>Pantalon mercadeo hombre talla 28</t>
  </si>
  <si>
    <t>PLM7</t>
  </si>
  <si>
    <t>Pantalon mercadeo hombre talla 30</t>
  </si>
  <si>
    <t>PLM8</t>
  </si>
  <si>
    <t>Pantalon mercadeo hombre talla 32</t>
  </si>
  <si>
    <t>PLM9</t>
  </si>
  <si>
    <t>Pantalon mercadeo hombre talla 34</t>
  </si>
  <si>
    <t>PLM10</t>
  </si>
  <si>
    <t>Pantalon mercadeo hombre talla 36</t>
  </si>
  <si>
    <t>PLM11</t>
  </si>
  <si>
    <t>Pantalon mercadeo hombre talla 38</t>
  </si>
  <si>
    <t>PLM12</t>
  </si>
  <si>
    <t>Pantalon mercadeo hombre talla 40</t>
  </si>
  <si>
    <t>CSM1</t>
  </si>
  <si>
    <t>Camisa mercadeo mujer talla 8</t>
  </si>
  <si>
    <t>CSM2</t>
  </si>
  <si>
    <t>Camisa mercadeo mujer talla 10</t>
  </si>
  <si>
    <t>CSM3</t>
  </si>
  <si>
    <t>Camisa mercadeo mujer talla 12</t>
  </si>
  <si>
    <t>CSM4</t>
  </si>
  <si>
    <t>Camisa mercadeo mujer talla 14</t>
  </si>
  <si>
    <t>CSM5</t>
  </si>
  <si>
    <t>Camisa mercadeo hombre talla S</t>
  </si>
  <si>
    <t>CSM6</t>
  </si>
  <si>
    <t>Camisa mercadeo hombre talla M</t>
  </si>
  <si>
    <t>CSM7</t>
  </si>
  <si>
    <t>Camisa mercadeo hombre talla L</t>
  </si>
  <si>
    <t>CSM8</t>
  </si>
  <si>
    <t>Camisa mercadeo hombre talla XL</t>
  </si>
  <si>
    <t>CSM9</t>
  </si>
  <si>
    <t>Camisa mercadeo hombre talla XXL</t>
  </si>
  <si>
    <t>IMNF1</t>
  </si>
  <si>
    <t>Nescafe camisa talla 8</t>
  </si>
  <si>
    <t>IMNF2</t>
  </si>
  <si>
    <t>Nescafe camisa talla 10</t>
  </si>
  <si>
    <t>IMNF3</t>
  </si>
  <si>
    <t>Nescafe camisa talla 12</t>
  </si>
  <si>
    <t>IMNF4</t>
  </si>
  <si>
    <t>Nescafe camisa talla 14</t>
  </si>
  <si>
    <t>IMNF5</t>
  </si>
  <si>
    <t>Nescafe pantalon talla 8</t>
  </si>
  <si>
    <t>IMNF6</t>
  </si>
  <si>
    <t xml:space="preserve">Nescafe pantalon talla 10 </t>
  </si>
  <si>
    <t>IMNF7</t>
  </si>
  <si>
    <t>Nescafe pantalon talla 12</t>
  </si>
  <si>
    <t>IMNF8</t>
  </si>
  <si>
    <t>Nescafe pantalon talla 14</t>
  </si>
  <si>
    <t>IMNF9</t>
  </si>
  <si>
    <t>Nescafe cinturon</t>
  </si>
  <si>
    <t>IMNF10</t>
  </si>
  <si>
    <t>Nescafe bufanda</t>
  </si>
  <si>
    <t>IMFT1</t>
  </si>
  <si>
    <t>Fitness mixes camisa talla 8</t>
  </si>
  <si>
    <t>IMFT2</t>
  </si>
  <si>
    <t>Fitness mixes camisa talla 10</t>
  </si>
  <si>
    <t>IMFT3</t>
  </si>
  <si>
    <t>Fitness mixes camisa talla 12</t>
  </si>
  <si>
    <t>IMFT4</t>
  </si>
  <si>
    <t>Fitness mixes pantalon talla 8</t>
  </si>
  <si>
    <t>IMFT5</t>
  </si>
  <si>
    <t>Fitness mixes pantalon talla 10</t>
  </si>
  <si>
    <t>IMFT6</t>
  </si>
  <si>
    <t>Fitness mixes pantalon talla 12</t>
  </si>
  <si>
    <t>IMKM1</t>
  </si>
  <si>
    <t>Klim 1+ 3+ camisa talla 8</t>
  </si>
  <si>
    <t>IMKM2</t>
  </si>
  <si>
    <t>Klim 1+ 3+ camisa talla 10</t>
  </si>
  <si>
    <t>IMKM3</t>
  </si>
  <si>
    <t xml:space="preserve">Klim 1+ 3+ pantalon talla 8 </t>
  </si>
  <si>
    <t>IMKM4</t>
  </si>
  <si>
    <t>Klim 1+ 3+ pantalon talla 10</t>
  </si>
  <si>
    <t>IMLC1</t>
  </si>
  <si>
    <t>La lechera camisa talla S</t>
  </si>
  <si>
    <t>IMLC2</t>
  </si>
  <si>
    <t>La lechera camisa talla M</t>
  </si>
  <si>
    <t>IMLC3</t>
  </si>
  <si>
    <t>La lechera camisa talla L</t>
  </si>
  <si>
    <t>IMLC4</t>
  </si>
  <si>
    <t>La lechera vestido talla S</t>
  </si>
  <si>
    <t>IMLC5</t>
  </si>
  <si>
    <t>La lechera vestido talla M</t>
  </si>
  <si>
    <t>IMLC6</t>
  </si>
  <si>
    <t>La lechera vestido talla L</t>
  </si>
  <si>
    <t>IMLC7</t>
  </si>
  <si>
    <t>La lechera delantal</t>
  </si>
  <si>
    <t>IMNT1</t>
  </si>
  <si>
    <t>Nutrición Infantil camisa talla 12</t>
  </si>
  <si>
    <t>IMNT2</t>
  </si>
  <si>
    <t>Nutrición Infantil camisa talla 14</t>
  </si>
  <si>
    <t>IMNT3</t>
  </si>
  <si>
    <t>Nutrición Infantil sudadera talla 12</t>
  </si>
  <si>
    <t>IMNT4</t>
  </si>
  <si>
    <t>Nutrición Infantil sudadera talla 14</t>
  </si>
  <si>
    <t>IMNT5</t>
  </si>
  <si>
    <t>Nutrición Infantil sudadera talla 16</t>
  </si>
  <si>
    <t>IMMG1</t>
  </si>
  <si>
    <t>Maggi camisa talla 8</t>
  </si>
  <si>
    <t>IMMG2</t>
  </si>
  <si>
    <t>Maggi camisa talla 10</t>
  </si>
  <si>
    <t>IMMG3</t>
  </si>
  <si>
    <t>Maggi camisa talla 12</t>
  </si>
  <si>
    <t>IMMG4</t>
  </si>
  <si>
    <t>Maggi pantalon talla 8</t>
  </si>
  <si>
    <t>IMMG5</t>
  </si>
  <si>
    <t>Maggi pantalon talla 10</t>
  </si>
  <si>
    <t>IMMG6</t>
  </si>
  <si>
    <t>Maggi pantalon talla 12</t>
  </si>
  <si>
    <t>IMP1</t>
  </si>
  <si>
    <t>Impulso camisa mujer talla 6</t>
  </si>
  <si>
    <t>IMP2</t>
  </si>
  <si>
    <t>Impulso camisa mujer talla 8</t>
  </si>
  <si>
    <t>IMP3</t>
  </si>
  <si>
    <t>Impulso camisa mujer talla 10</t>
  </si>
  <si>
    <t>IMP4</t>
  </si>
  <si>
    <t>Impulso camisa mujer talla 12</t>
  </si>
  <si>
    <t>IMP5</t>
  </si>
  <si>
    <t>Impulso camisa mujer talla 14</t>
  </si>
  <si>
    <t>IMP6</t>
  </si>
  <si>
    <t>Impulso pantalon mujer talla 6</t>
  </si>
  <si>
    <t>IMP7</t>
  </si>
  <si>
    <t>Impulso pantalon mujer talla 8</t>
  </si>
  <si>
    <t>IMP8</t>
  </si>
  <si>
    <t>impulso pantalon mujer talla 10</t>
  </si>
  <si>
    <t>IMP9</t>
  </si>
  <si>
    <t>Impulso pantalon mujer talla 12</t>
  </si>
  <si>
    <t>IMP10</t>
  </si>
  <si>
    <t>Impulso pantalon mujer talla 14</t>
  </si>
  <si>
    <t>IMP11</t>
  </si>
  <si>
    <t>Impulso camisa embarazada talla 10</t>
  </si>
  <si>
    <t>IMP12</t>
  </si>
  <si>
    <t>PROF1</t>
  </si>
  <si>
    <t xml:space="preserve">Professional Chaqueta </t>
  </si>
  <si>
    <t>PROF2</t>
  </si>
  <si>
    <t>Professional Polo talla M</t>
  </si>
  <si>
    <t>DELA1</t>
  </si>
  <si>
    <t>Delantal maggi</t>
  </si>
  <si>
    <t>DELA2</t>
  </si>
  <si>
    <t>Delantal La lechera/Dore</t>
  </si>
  <si>
    <t>DELA3</t>
  </si>
  <si>
    <t>Delantal Dolce Gusto</t>
  </si>
  <si>
    <t>DELA4</t>
  </si>
  <si>
    <t xml:space="preserve">Delantal Dolce gusto tipo 2 </t>
  </si>
  <si>
    <t>DELA5</t>
  </si>
  <si>
    <t>Delantal Saltinas Dore</t>
  </si>
  <si>
    <t>IMSC1</t>
  </si>
  <si>
    <t>Snack Mix camisa talla 8</t>
  </si>
  <si>
    <t>IMSC2</t>
  </si>
  <si>
    <t>Snack Mix camisa talla 10</t>
  </si>
  <si>
    <t>IMSC3</t>
  </si>
  <si>
    <t>Snack Mix jean talla 8</t>
  </si>
  <si>
    <t>IMSC4</t>
  </si>
  <si>
    <t>Snack Mix jean talla 10</t>
  </si>
  <si>
    <t>IMNU1</t>
  </si>
  <si>
    <t>Nutririnde camisa talla 8</t>
  </si>
  <si>
    <t>IMNU2</t>
  </si>
  <si>
    <t>Nutririnde camisa talla 10</t>
  </si>
  <si>
    <t>IMNU3</t>
  </si>
  <si>
    <t xml:space="preserve">Nutririnde pantalon talla 8 </t>
  </si>
  <si>
    <t>IMNU4</t>
  </si>
  <si>
    <t>Nutririnde pantalon talla 10</t>
  </si>
  <si>
    <t>IMCW1</t>
  </si>
  <si>
    <t>CPW camisa talla 10</t>
  </si>
  <si>
    <t>IMCW2</t>
  </si>
  <si>
    <t>CPW camisa talla 12</t>
  </si>
  <si>
    <t>IMCW3</t>
  </si>
  <si>
    <t>CPW licra</t>
  </si>
  <si>
    <t>IMCW4</t>
  </si>
  <si>
    <t>CPW licra con logo</t>
  </si>
  <si>
    <t>NFVE1</t>
  </si>
  <si>
    <t>Nescafe vestido talla 6</t>
  </si>
  <si>
    <t>IMRO1</t>
  </si>
  <si>
    <t>El Rodeo camisa talla 10</t>
  </si>
  <si>
    <t>IMDG1</t>
  </si>
  <si>
    <t>Dolce Gusto camisa talla 8</t>
  </si>
  <si>
    <t>IMMH1</t>
  </si>
  <si>
    <t>Camisa maggi del huerto talla 8</t>
  </si>
  <si>
    <t>IMMH2</t>
  </si>
  <si>
    <t>Camisa maggi del huerto talla 10</t>
  </si>
  <si>
    <t>IMMH3</t>
  </si>
  <si>
    <t>Camisa maggi del huerto talla 12</t>
  </si>
  <si>
    <t>IMMH4</t>
  </si>
  <si>
    <t>Pantalon maggi del huerto talla 8</t>
  </si>
  <si>
    <t>IMMH5</t>
  </si>
  <si>
    <t>Pantalon maggi del huerto talla 10</t>
  </si>
  <si>
    <t>IMMH6</t>
  </si>
  <si>
    <t>Pantalon maggi del huerto talla 12</t>
  </si>
  <si>
    <t>IMMH7</t>
  </si>
  <si>
    <t>Gorro maggi del huerto</t>
  </si>
  <si>
    <t>IMBT1</t>
  </si>
  <si>
    <t>Barista Camisa talla M</t>
  </si>
  <si>
    <t>IMBT2</t>
  </si>
  <si>
    <t>Barista Camisa talla L</t>
  </si>
  <si>
    <t>IMBT3</t>
  </si>
  <si>
    <t>Barista Pantalon talla 32</t>
  </si>
  <si>
    <t>IMBT4</t>
  </si>
  <si>
    <t>Barista Pantalon talla 34</t>
  </si>
  <si>
    <t>IMBT5</t>
  </si>
  <si>
    <t>Barista Delantal</t>
  </si>
  <si>
    <t xml:space="preserve">Terminó evento pero quedaron casi nuevos </t>
  </si>
  <si>
    <t>Usados en buen estado</t>
  </si>
  <si>
    <t>Usados</t>
  </si>
  <si>
    <t>ZP24</t>
  </si>
  <si>
    <t>ZP25</t>
  </si>
  <si>
    <t>Zapatos Snack Mix talla 37</t>
  </si>
  <si>
    <t>Zapatos Snack Mix talla 38</t>
  </si>
  <si>
    <t>Nuevas</t>
  </si>
  <si>
    <t>PLM0</t>
  </si>
  <si>
    <t>Pantalon mercadeo mujer talla 6</t>
  </si>
  <si>
    <t xml:space="preserve">Pantalon mercadeo mujer embarazada </t>
  </si>
  <si>
    <t>usados</t>
  </si>
  <si>
    <t>NFVE2</t>
  </si>
  <si>
    <t>Nescafe vestido talla 8</t>
  </si>
  <si>
    <t>Usadas</t>
  </si>
  <si>
    <t xml:space="preserve">Impulso pantalon embarazada </t>
  </si>
  <si>
    <t>Usado</t>
  </si>
  <si>
    <t>Nueva</t>
  </si>
  <si>
    <t>Nombre</t>
  </si>
  <si>
    <t>Documento</t>
  </si>
  <si>
    <t>Katherine Contreras</t>
  </si>
  <si>
    <t xml:space="preserve">Aceptación de Renuncia </t>
  </si>
  <si>
    <t>Renuncia por asuntos personales</t>
  </si>
  <si>
    <t>Entrevista de Salida</t>
  </si>
  <si>
    <t>Jenny Sanabria</t>
  </si>
  <si>
    <t>Terminacion de contrato</t>
  </si>
  <si>
    <t xml:space="preserve">Fin obra o labor </t>
  </si>
  <si>
    <t>Entevista de Salida</t>
  </si>
  <si>
    <t xml:space="preserve">REINTEGRO, pantalon en excelente estado </t>
  </si>
  <si>
    <t>Ana Escobar</t>
  </si>
  <si>
    <t>Acta de dotación</t>
  </si>
  <si>
    <t xml:space="preserve">REINTEGRO, Cucuta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</si>
</sst>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.00"/>
    <numFmt numFmtId="165" formatCode="&quot;$&quot;\ #,##0"/>
    <numFmt numFmtId="166" formatCode="0.0%"/>
  </numFmts>
  <fonts count="1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color indexed="81"/>
      <name val="Tahoma"/>
      <charset val="1"/>
    </font>
    <font>
      <sz val="10"/>
      <color indexed="81"/>
      <name val="Tahoma"/>
      <family val="2"/>
    </font>
    <font>
      <sz val="11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0" borderId="5" xfId="0" applyBorder="1"/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0" fillId="0" borderId="0" xfId="0" applyAlignment="1"/>
    <xf numFmtId="0" fontId="1" fillId="3" borderId="7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1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14" fontId="0" fillId="4" borderId="1" xfId="0" applyNumberFormat="1" applyFill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2" fillId="3" borderId="3" xfId="0" applyFont="1" applyFill="1" applyBorder="1"/>
    <xf numFmtId="0" fontId="2" fillId="4" borderId="3" xfId="0" applyFont="1" applyFill="1" applyBorder="1"/>
    <xf numFmtId="0" fontId="3" fillId="3" borderId="3" xfId="0" applyFont="1" applyFill="1" applyBorder="1"/>
    <xf numFmtId="0" fontId="3" fillId="4" borderId="3" xfId="0" applyFont="1" applyFill="1" applyBorder="1"/>
    <xf numFmtId="0" fontId="1" fillId="4" borderId="1" xfId="0" applyFont="1" applyFill="1" applyBorder="1" applyAlignment="1">
      <alignment horizontal="left" vertical="center"/>
    </xf>
    <xf numFmtId="1" fontId="0" fillId="0" borderId="5" xfId="0" applyNumberFormat="1" applyBorder="1"/>
    <xf numFmtId="1" fontId="0" fillId="0" borderId="0" xfId="0" applyNumberFormat="1"/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0" fontId="8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0" fontId="1" fillId="0" borderId="3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/>
    </xf>
    <xf numFmtId="14" fontId="0" fillId="4" borderId="3" xfId="0" applyNumberFormat="1" applyFill="1" applyBorder="1" applyAlignment="1">
      <alignment horizontal="right" vertical="center"/>
    </xf>
    <xf numFmtId="0" fontId="0" fillId="4" borderId="3" xfId="0" applyFill="1" applyBorder="1" applyAlignment="1">
      <alignment horizontal="right" vertical="center"/>
    </xf>
    <xf numFmtId="0" fontId="4" fillId="0" borderId="0" xfId="0" applyFont="1"/>
    <xf numFmtId="0" fontId="4" fillId="0" borderId="6" xfId="0" applyFont="1" applyBorder="1"/>
    <xf numFmtId="0" fontId="0" fillId="0" borderId="1" xfId="0" applyBorder="1" applyAlignment="1">
      <alignment horizontal="right" vertical="center" wrapText="1"/>
    </xf>
    <xf numFmtId="0" fontId="0" fillId="4" borderId="1" xfId="0" applyFill="1" applyBorder="1" applyAlignment="1">
      <alignment horizontal="right" vertical="center" wrapText="1"/>
    </xf>
    <xf numFmtId="0" fontId="0" fillId="4" borderId="3" xfId="0" applyFill="1" applyBorder="1" applyAlignment="1">
      <alignment horizontal="right" vertical="center" wrapText="1"/>
    </xf>
    <xf numFmtId="1" fontId="0" fillId="0" borderId="6" xfId="0" applyNumberFormat="1" applyBorder="1"/>
    <xf numFmtId="1" fontId="0" fillId="0" borderId="1" xfId="0" applyNumberForma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0" xfId="0" applyFont="1" applyBorder="1"/>
    <xf numFmtId="0" fontId="1" fillId="0" borderId="1" xfId="0" applyFont="1" applyBorder="1"/>
    <xf numFmtId="0" fontId="1" fillId="0" borderId="11" xfId="0" applyFont="1" applyBorder="1"/>
    <xf numFmtId="14" fontId="1" fillId="0" borderId="2" xfId="0" applyNumberFormat="1" applyFont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6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numFmt numFmtId="164" formatCode="&quot;$&quot;\ #,##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numFmt numFmtId="164" formatCode="&quot;$&quot;\ #,##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numFmt numFmtId="164" formatCode="&quot;$&quot;\ #,##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numFmt numFmtId="164" formatCode="&quot;$&quot;\ #,##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numFmt numFmtId="164" formatCode="&quot;$&quot;\ #,##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numFmt numFmtId="14" formatCode="0.00%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numFmt numFmtId="164" formatCode="&quot;$&quot;\ #,##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numFmt numFmtId="164" formatCode="&quot;$&quot;\ #,##0.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d/mm/yyyy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d/mm/yyyy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d/mm/yyyy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14</xdr:row>
      <xdr:rowOff>0</xdr:rowOff>
    </xdr:from>
    <xdr:to>
      <xdr:col>9</xdr:col>
      <xdr:colOff>304800</xdr:colOff>
      <xdr:row>15</xdr:row>
      <xdr:rowOff>114300</xdr:rowOff>
    </xdr:to>
    <xdr:sp macro="" textlink="">
      <xdr:nvSpPr>
        <xdr:cNvPr id="1025" name="AutoShape 1" descr="Resultado de imagen para productos 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5334000" y="266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549088</xdr:colOff>
      <xdr:row>1</xdr:row>
      <xdr:rowOff>56028</xdr:rowOff>
    </xdr:from>
    <xdr:to>
      <xdr:col>15</xdr:col>
      <xdr:colOff>661147</xdr:colOff>
      <xdr:row>7</xdr:row>
      <xdr:rowOff>134469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11088" y="246528"/>
          <a:ext cx="9256059" cy="1221441"/>
        </a:xfrm>
        <a:prstGeom prst="ellipse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800" b="1">
              <a:solidFill>
                <a:schemeClr val="tx1"/>
              </a:solidFill>
            </a:rPr>
            <a:t>MODELO</a:t>
          </a:r>
          <a:r>
            <a:rPr lang="es-CO" sz="1800" b="1" baseline="0">
              <a:solidFill>
                <a:schemeClr val="tx1"/>
              </a:solidFill>
            </a:rPr>
            <a:t> DE </a:t>
          </a:r>
          <a:r>
            <a:rPr lang="es-CO" sz="1800" b="1">
              <a:solidFill>
                <a:schemeClr val="tx1"/>
              </a:solidFill>
            </a:rPr>
            <a:t>CONTROL DE INVENTARIOS ACCIONES&amp;SERVICIOS</a:t>
          </a:r>
        </a:p>
      </xdr:txBody>
    </xdr:sp>
    <xdr:clientData/>
  </xdr:twoCellAnchor>
  <xdr:twoCellAnchor>
    <xdr:from>
      <xdr:col>3</xdr:col>
      <xdr:colOff>176896</xdr:colOff>
      <xdr:row>12</xdr:row>
      <xdr:rowOff>12004</xdr:rowOff>
    </xdr:from>
    <xdr:to>
      <xdr:col>7</xdr:col>
      <xdr:colOff>42422</xdr:colOff>
      <xdr:row>18</xdr:row>
      <xdr:rowOff>40580</xdr:rowOff>
    </xdr:to>
    <xdr:grpSp>
      <xdr:nvGrpSpPr>
        <xdr:cNvPr id="31" name="Grup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GrpSpPr/>
      </xdr:nvGrpSpPr>
      <xdr:grpSpPr>
        <a:xfrm>
          <a:off x="2462896" y="2298004"/>
          <a:ext cx="2913526" cy="1171576"/>
          <a:chOff x="1333503" y="2039469"/>
          <a:chExt cx="2913526" cy="1171576"/>
        </a:xfrm>
      </xdr:grpSpPr>
      <xdr:sp macro="[0]!boton_productos" textlink="">
        <xdr:nvSpPr>
          <xdr:cNvPr id="8" name="Rectángulo redondeado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1400738" y="2039470"/>
            <a:ext cx="2846291" cy="1086971"/>
          </a:xfrm>
          <a:prstGeom prst="roundRect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s-CO" sz="1400" b="1"/>
              <a:t>PRODUCTOS</a:t>
            </a:r>
          </a:p>
          <a:p>
            <a:pPr lvl="1" algn="r"/>
            <a:r>
              <a:rPr lang="es-CO" sz="800" b="1"/>
              <a:t>AGREGAR</a:t>
            </a:r>
            <a:r>
              <a:rPr lang="es-CO" sz="800" b="1" baseline="0"/>
              <a:t> PRODUCTO SI ES NECESARIO</a:t>
            </a:r>
          </a:p>
          <a:p>
            <a:pPr lvl="1" algn="r"/>
            <a:r>
              <a:rPr lang="es-CO" sz="800" b="1" baseline="0"/>
              <a:t>CON SU RESPECTIVO CODIGO</a:t>
            </a:r>
            <a:endParaRPr lang="es-CO" sz="800" b="1"/>
          </a:p>
        </xdr:txBody>
      </xdr:sp>
      <xdr:pic macro="[0]!boton_productos">
        <xdr:nvPicPr>
          <xdr:cNvPr id="5" name="Imagen 4" descr="Resultado de imagen para iconos png inventario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33503" y="2039469"/>
            <a:ext cx="1171576" cy="117157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12</xdr:col>
      <xdr:colOff>467284</xdr:colOff>
      <xdr:row>23</xdr:row>
      <xdr:rowOff>47225</xdr:rowOff>
    </xdr:from>
    <xdr:to>
      <xdr:col>15</xdr:col>
      <xdr:colOff>308159</xdr:colOff>
      <xdr:row>28</xdr:row>
      <xdr:rowOff>172733</xdr:rowOff>
    </xdr:to>
    <xdr:grpSp>
      <xdr:nvGrpSpPr>
        <xdr:cNvPr id="38" name="Grupo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9611284" y="4428725"/>
          <a:ext cx="2126875" cy="1078008"/>
          <a:chOff x="2646830" y="3630706"/>
          <a:chExt cx="2126875" cy="1078008"/>
        </a:xfrm>
      </xdr:grpSpPr>
      <xdr:sp macro="[0]!boton_salidas" textlink="">
        <xdr:nvSpPr>
          <xdr:cNvPr id="17" name="Rectángulo redondeado 16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>
            <a:off x="2646830" y="3630706"/>
            <a:ext cx="2126875" cy="1078008"/>
          </a:xfrm>
          <a:prstGeom prst="roundRect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s-CO" sz="1400" b="1"/>
              <a:t>SALIDAS</a:t>
            </a:r>
          </a:p>
        </xdr:txBody>
      </xdr:sp>
      <xdr:pic macro="[0]!boton_salidas">
        <xdr:nvPicPr>
          <xdr:cNvPr id="21" name="Imagen 20" descr="Resultado de imagen para iconos png inventari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89411" y="3653676"/>
            <a:ext cx="1042147" cy="104214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7</xdr:col>
      <xdr:colOff>645139</xdr:colOff>
      <xdr:row>8</xdr:row>
      <xdr:rowOff>78442</xdr:rowOff>
    </xdr:from>
    <xdr:to>
      <xdr:col>11</xdr:col>
      <xdr:colOff>611522</xdr:colOff>
      <xdr:row>15</xdr:row>
      <xdr:rowOff>67236</xdr:rowOff>
    </xdr:to>
    <xdr:grpSp>
      <xdr:nvGrpSpPr>
        <xdr:cNvPr id="32" name="Grupo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5979139" y="1602442"/>
          <a:ext cx="3014383" cy="1322294"/>
          <a:chOff x="4650441" y="2050676"/>
          <a:chExt cx="2767851" cy="1299883"/>
        </a:xfrm>
      </xdr:grpSpPr>
      <xdr:sp macro="[0]!boton_movimientos" textlink="">
        <xdr:nvSpPr>
          <xdr:cNvPr id="11" name="Rectángulo redondeado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4650441" y="2117912"/>
            <a:ext cx="2767851" cy="1086971"/>
          </a:xfrm>
          <a:prstGeom prst="roundRect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s-CO" sz="1400" b="1"/>
              <a:t>MOVIMIENTOS</a:t>
            </a:r>
          </a:p>
        </xdr:txBody>
      </xdr:sp>
      <xdr:pic macro="[0]!boton_movimientos">
        <xdr:nvPicPr>
          <xdr:cNvPr id="26" name="Imagen 25" descr="Resultado de imagen para iconos png inventari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740087" y="2050676"/>
            <a:ext cx="1299883" cy="129988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8</xdr:col>
      <xdr:colOff>38581</xdr:colOff>
      <xdr:row>26</xdr:row>
      <xdr:rowOff>114621</xdr:rowOff>
    </xdr:from>
    <xdr:to>
      <xdr:col>11</xdr:col>
      <xdr:colOff>520432</xdr:colOff>
      <xdr:row>32</xdr:row>
      <xdr:rowOff>58592</xdr:rowOff>
    </xdr:to>
    <xdr:grpSp>
      <xdr:nvGrpSpPr>
        <xdr:cNvPr id="37" name="Grupo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6134581" y="5067621"/>
          <a:ext cx="2767851" cy="1086971"/>
          <a:chOff x="6149789" y="3617260"/>
          <a:chExt cx="2767851" cy="1086971"/>
        </a:xfrm>
      </xdr:grpSpPr>
      <xdr:sp macro="[0]!boton_inventarioEOQ" textlink="">
        <xdr:nvSpPr>
          <xdr:cNvPr id="19" name="Rectángulo redondeado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6149789" y="3617260"/>
            <a:ext cx="2767851" cy="1086971"/>
          </a:xfrm>
          <a:prstGeom prst="roundRect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s-CO" sz="1400" b="1" baseline="0"/>
              <a:t>MODELO EOQ</a:t>
            </a:r>
            <a:endParaRPr lang="es-CO" sz="1400" b="1"/>
          </a:p>
        </xdr:txBody>
      </xdr:sp>
      <xdr:pic macro="[0]!boton_inventarioEOQ">
        <xdr:nvPicPr>
          <xdr:cNvPr id="33" name="Imagen 32" descr="Resultado de imagen para iconos png inventario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387353" y="3753969"/>
            <a:ext cx="865095" cy="865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12</xdr:col>
      <xdr:colOff>434148</xdr:colOff>
      <xdr:row>12</xdr:row>
      <xdr:rowOff>26734</xdr:rowOff>
    </xdr:from>
    <xdr:to>
      <xdr:col>16</xdr:col>
      <xdr:colOff>153999</xdr:colOff>
      <xdr:row>17</xdr:row>
      <xdr:rowOff>161205</xdr:rowOff>
    </xdr:to>
    <xdr:grpSp>
      <xdr:nvGrpSpPr>
        <xdr:cNvPr id="35" name="Grupo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9578148" y="2312734"/>
          <a:ext cx="2767851" cy="1086971"/>
          <a:chOff x="7727577" y="2135842"/>
          <a:chExt cx="2767851" cy="1086971"/>
        </a:xfrm>
      </xdr:grpSpPr>
      <xdr:sp macro="[0]!boton_entradas" textlink="">
        <xdr:nvSpPr>
          <xdr:cNvPr id="15" name="Rectángulo redondeado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7727577" y="2135842"/>
            <a:ext cx="2767851" cy="1086971"/>
          </a:xfrm>
          <a:prstGeom prst="roundRect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s-CO" sz="1400" b="1"/>
              <a:t>ENTRADAS</a:t>
            </a:r>
          </a:p>
        </xdr:txBody>
      </xdr:sp>
      <xdr:pic macro="[0]!boton_entradas">
        <xdr:nvPicPr>
          <xdr:cNvPr id="34" name="Imagen 33" descr="Resultado de imagen para iconos png inventario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919945" y="2229970"/>
            <a:ext cx="1436968" cy="86229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</xdr:col>
      <xdr:colOff>470647</xdr:colOff>
      <xdr:row>17</xdr:row>
      <xdr:rowOff>56030</xdr:rowOff>
    </xdr:from>
    <xdr:to>
      <xdr:col>12</xdr:col>
      <xdr:colOff>13447</xdr:colOff>
      <xdr:row>21</xdr:row>
      <xdr:rowOff>27455</xdr:rowOff>
    </xdr:to>
    <xdr:pic>
      <xdr:nvPicPr>
        <xdr:cNvPr id="41" name="Imagen 40" descr="Resultado de imagen para acciones y servicios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0647" y="3294530"/>
          <a:ext cx="3352800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571500</xdr:colOff>
      <xdr:row>22</xdr:row>
      <xdr:rowOff>163286</xdr:rowOff>
    </xdr:from>
    <xdr:to>
      <xdr:col>7</xdr:col>
      <xdr:colOff>108857</xdr:colOff>
      <xdr:row>29</xdr:row>
      <xdr:rowOff>80281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195601BC-A05F-44DC-9E52-97236C94D980}"/>
            </a:ext>
          </a:extLst>
        </xdr:cNvPr>
        <xdr:cNvGrpSpPr/>
      </xdr:nvGrpSpPr>
      <xdr:grpSpPr>
        <a:xfrm>
          <a:off x="2857500" y="4354286"/>
          <a:ext cx="2585357" cy="1250495"/>
          <a:chOff x="2857500" y="4354286"/>
          <a:chExt cx="2585357" cy="1250495"/>
        </a:xfrm>
      </xdr:grpSpPr>
      <xdr:sp macro="[0]!boton_documentos" textlink="">
        <xdr:nvSpPr>
          <xdr:cNvPr id="2" name="Rectángulo: esquinas redondeadas 1">
            <a:extLst>
              <a:ext uri="{FF2B5EF4-FFF2-40B4-BE49-F238E27FC236}">
                <a16:creationId xmlns:a16="http://schemas.microsoft.com/office/drawing/2014/main" id="{800C4266-A5B1-4F5F-A216-39ABABB009DD}"/>
              </a:ext>
            </a:extLst>
          </xdr:cNvPr>
          <xdr:cNvSpPr/>
        </xdr:nvSpPr>
        <xdr:spPr>
          <a:xfrm>
            <a:off x="2857500" y="4408714"/>
            <a:ext cx="2585357" cy="1074964"/>
          </a:xfrm>
          <a:prstGeom prst="roundRect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s-CO" sz="1400" b="1"/>
              <a:t>DOCUMENTOS</a:t>
            </a:r>
          </a:p>
        </xdr:txBody>
      </xdr:sp>
      <xdr:pic macro="[0]!boton_documentos">
        <xdr:nvPicPr>
          <xdr:cNvPr id="22" name="Imagen 21" descr="Resultado de imagen para imagen de documentos png">
            <a:extLst>
              <a:ext uri="{FF2B5EF4-FFF2-40B4-BE49-F238E27FC236}">
                <a16:creationId xmlns:a16="http://schemas.microsoft.com/office/drawing/2014/main" id="{50EDCE1C-791C-457B-B125-D6664C1CB37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84714" y="4354286"/>
            <a:ext cx="1224644" cy="12504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95250</xdr:rowOff>
    </xdr:from>
    <xdr:to>
      <xdr:col>5</xdr:col>
      <xdr:colOff>1</xdr:colOff>
      <xdr:row>4</xdr:row>
      <xdr:rowOff>9525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771525" y="285750"/>
          <a:ext cx="5038726" cy="485775"/>
          <a:chOff x="771524" y="200025"/>
          <a:chExt cx="6181725" cy="485775"/>
        </a:xfrm>
      </xdr:grpSpPr>
      <xdr:sp macro="" textlink="">
        <xdr:nvSpPr>
          <xdr:cNvPr id="2" name="Rectángulo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771525" y="200025"/>
            <a:ext cx="3028950" cy="409575"/>
          </a:xfrm>
          <a:prstGeom prst="rect">
            <a:avLst/>
          </a:prstGeom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83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CO" sz="14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PRODUCTOS</a:t>
            </a:r>
            <a:endParaRPr lang="es-CO" sz="1400" b="1">
              <a:ln>
                <a:solidFill>
                  <a:sysClr val="windowText" lastClr="000000"/>
                </a:solidFill>
              </a:ln>
            </a:endParaRPr>
          </a:p>
        </xdr:txBody>
      </xdr:sp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771524" y="600075"/>
            <a:ext cx="6181725" cy="85725"/>
          </a:xfrm>
          <a:prstGeom prst="rect">
            <a:avLst/>
          </a:prstGeom>
          <a:gradFill>
            <a:gsLst>
              <a:gs pos="100000">
                <a:schemeClr val="accent1">
                  <a:lumMod val="5000"/>
                  <a:lumOff val="95000"/>
                </a:schemeClr>
              </a:gs>
              <a:gs pos="10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5</xdr:col>
      <xdr:colOff>104775</xdr:colOff>
      <xdr:row>0</xdr:row>
      <xdr:rowOff>171450</xdr:rowOff>
    </xdr:from>
    <xdr:to>
      <xdr:col>5</xdr:col>
      <xdr:colOff>695324</xdr:colOff>
      <xdr:row>3</xdr:row>
      <xdr:rowOff>190499</xdr:rowOff>
    </xdr:to>
    <xdr:pic macro="[0]!boton_regresar"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171450"/>
          <a:ext cx="590549" cy="5905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6</xdr:col>
      <xdr:colOff>19050</xdr:colOff>
      <xdr:row>4</xdr:row>
      <xdr:rowOff>9525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762000" y="285750"/>
          <a:ext cx="7112374" cy="485775"/>
          <a:chOff x="771524" y="200025"/>
          <a:chExt cx="6181725" cy="485775"/>
        </a:xfrm>
      </xdr:grpSpPr>
      <xdr:sp macro="" textlink="">
        <xdr:nvSpPr>
          <xdr:cNvPr id="3" name="Rectángulo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771525" y="200025"/>
            <a:ext cx="3028950" cy="409575"/>
          </a:xfrm>
          <a:prstGeom prst="rect">
            <a:avLst/>
          </a:prstGeom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83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CO" sz="14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MOVIMIENTOS</a:t>
            </a:r>
            <a:endParaRPr lang="es-CO" sz="1400" b="1">
              <a:ln>
                <a:solidFill>
                  <a:sysClr val="windowText" lastClr="000000"/>
                </a:solidFill>
              </a:ln>
            </a:endParaRPr>
          </a:p>
        </xdr:txBody>
      </xdr:sp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771524" y="600075"/>
            <a:ext cx="6181725" cy="85725"/>
          </a:xfrm>
          <a:prstGeom prst="rect">
            <a:avLst/>
          </a:prstGeom>
          <a:gradFill>
            <a:gsLst>
              <a:gs pos="100000">
                <a:schemeClr val="accent1">
                  <a:lumMod val="5000"/>
                  <a:lumOff val="95000"/>
                </a:schemeClr>
              </a:gs>
              <a:gs pos="10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</xdr:col>
      <xdr:colOff>0</xdr:colOff>
      <xdr:row>12</xdr:row>
      <xdr:rowOff>38100</xdr:rowOff>
    </xdr:from>
    <xdr:to>
      <xdr:col>2</xdr:col>
      <xdr:colOff>428625</xdr:colOff>
      <xdr:row>13</xdr:row>
      <xdr:rowOff>161925</xdr:rowOff>
    </xdr:to>
    <xdr:sp macro="[0]!borrar_contenido" textlink="">
      <xdr:nvSpPr>
        <xdr:cNvPr id="5" name="Rectángulo redondead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62000" y="2419350"/>
          <a:ext cx="1362075" cy="3143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LIMPIAR</a:t>
          </a:r>
        </a:p>
      </xdr:txBody>
    </xdr:sp>
    <xdr:clientData/>
  </xdr:twoCellAnchor>
  <xdr:twoCellAnchor>
    <xdr:from>
      <xdr:col>2</xdr:col>
      <xdr:colOff>676276</xdr:colOff>
      <xdr:row>12</xdr:row>
      <xdr:rowOff>38100</xdr:rowOff>
    </xdr:from>
    <xdr:to>
      <xdr:col>3</xdr:col>
      <xdr:colOff>1133476</xdr:colOff>
      <xdr:row>13</xdr:row>
      <xdr:rowOff>161925</xdr:rowOff>
    </xdr:to>
    <xdr:sp macro="[0]!aceptar_guardar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2371726" y="2667000"/>
          <a:ext cx="1828800" cy="3143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ACEPTAR</a:t>
          </a:r>
          <a:r>
            <a:rPr lang="es-CO" sz="1100" baseline="0"/>
            <a:t> Y GRABAR</a:t>
          </a:r>
          <a:endParaRPr lang="es-CO" sz="1100"/>
        </a:p>
      </xdr:txBody>
    </xdr:sp>
    <xdr:clientData/>
  </xdr:twoCellAnchor>
  <xdr:twoCellAnchor editAs="oneCell">
    <xdr:from>
      <xdr:col>3</xdr:col>
      <xdr:colOff>103878</xdr:colOff>
      <xdr:row>6</xdr:row>
      <xdr:rowOff>85724</xdr:rowOff>
    </xdr:from>
    <xdr:to>
      <xdr:col>3</xdr:col>
      <xdr:colOff>476250</xdr:colOff>
      <xdr:row>7</xdr:row>
      <xdr:rowOff>190499</xdr:rowOff>
    </xdr:to>
    <xdr:pic macro="[0]!buscarPRODUCTO">
      <xdr:nvPicPr>
        <xdr:cNvPr id="11" name="Imagen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6253" y="1285874"/>
          <a:ext cx="372372" cy="352425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257176</xdr:colOff>
      <xdr:row>0</xdr:row>
      <xdr:rowOff>133350</xdr:rowOff>
    </xdr:from>
    <xdr:to>
      <xdr:col>6</xdr:col>
      <xdr:colOff>847725</xdr:colOff>
      <xdr:row>3</xdr:row>
      <xdr:rowOff>152399</xdr:rowOff>
    </xdr:to>
    <xdr:pic macro="[0]!boton_regresar"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1" y="133350"/>
          <a:ext cx="590549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</xdr:row>
      <xdr:rowOff>95250</xdr:rowOff>
    </xdr:from>
    <xdr:to>
      <xdr:col>5</xdr:col>
      <xdr:colOff>0</xdr:colOff>
      <xdr:row>4</xdr:row>
      <xdr:rowOff>9525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752475" y="285750"/>
          <a:ext cx="4562475" cy="485775"/>
          <a:chOff x="771524" y="200025"/>
          <a:chExt cx="6181725" cy="485775"/>
        </a:xfrm>
      </xdr:grpSpPr>
      <xdr:sp macro="" textlink="">
        <xdr:nvSpPr>
          <xdr:cNvPr id="3" name="Rectángulo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/>
        </xdr:nvSpPr>
        <xdr:spPr>
          <a:xfrm>
            <a:off x="771525" y="200025"/>
            <a:ext cx="3028950" cy="409575"/>
          </a:xfrm>
          <a:prstGeom prst="rect">
            <a:avLst/>
          </a:prstGeom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83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CO" sz="14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ENTRADAS</a:t>
            </a:r>
            <a:endParaRPr lang="es-CO" sz="1400" b="1">
              <a:ln>
                <a:solidFill>
                  <a:sysClr val="windowText" lastClr="000000"/>
                </a:solidFill>
              </a:ln>
            </a:endParaRPr>
          </a:p>
        </xdr:txBody>
      </xdr:sp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771524" y="600075"/>
            <a:ext cx="6181725" cy="85725"/>
          </a:xfrm>
          <a:prstGeom prst="rect">
            <a:avLst/>
          </a:prstGeom>
          <a:gradFill>
            <a:gsLst>
              <a:gs pos="100000">
                <a:schemeClr val="accent1">
                  <a:lumMod val="5000"/>
                  <a:lumOff val="95000"/>
                </a:schemeClr>
              </a:gs>
              <a:gs pos="10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5</xdr:col>
      <xdr:colOff>276225</xdr:colOff>
      <xdr:row>1</xdr:row>
      <xdr:rowOff>28575</xdr:rowOff>
    </xdr:from>
    <xdr:to>
      <xdr:col>5</xdr:col>
      <xdr:colOff>866774</xdr:colOff>
      <xdr:row>4</xdr:row>
      <xdr:rowOff>47624</xdr:rowOff>
    </xdr:to>
    <xdr:pic macro="[0]!boton_regresar">
      <xdr:nvPicPr>
        <xdr:cNvPr id="5" name="Imagen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825" y="219075"/>
          <a:ext cx="590549" cy="5905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104775</xdr:rowOff>
    </xdr:from>
    <xdr:to>
      <xdr:col>5</xdr:col>
      <xdr:colOff>19050</xdr:colOff>
      <xdr:row>4</xdr:row>
      <xdr:rowOff>19050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762001" y="295275"/>
          <a:ext cx="4438649" cy="485775"/>
          <a:chOff x="771524" y="200025"/>
          <a:chExt cx="6181725" cy="485775"/>
        </a:xfrm>
      </xdr:grpSpPr>
      <xdr:sp macro="" textlink="">
        <xdr:nvSpPr>
          <xdr:cNvPr id="3" name="Rectángulo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771525" y="200025"/>
            <a:ext cx="3028950" cy="409575"/>
          </a:xfrm>
          <a:prstGeom prst="rect">
            <a:avLst/>
          </a:prstGeom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83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CO" sz="14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SALIDAS</a:t>
            </a:r>
            <a:endParaRPr lang="es-CO" sz="1400" b="1">
              <a:ln>
                <a:solidFill>
                  <a:sysClr val="windowText" lastClr="000000"/>
                </a:solidFill>
              </a:ln>
            </a:endParaRPr>
          </a:p>
        </xdr:txBody>
      </xdr:sp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771524" y="600075"/>
            <a:ext cx="6181725" cy="85725"/>
          </a:xfrm>
          <a:prstGeom prst="rect">
            <a:avLst/>
          </a:prstGeom>
          <a:gradFill>
            <a:gsLst>
              <a:gs pos="100000">
                <a:schemeClr val="accent1">
                  <a:lumMod val="5000"/>
                  <a:lumOff val="95000"/>
                </a:schemeClr>
              </a:gs>
              <a:gs pos="10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5</xdr:col>
      <xdr:colOff>276225</xdr:colOff>
      <xdr:row>1</xdr:row>
      <xdr:rowOff>28575</xdr:rowOff>
    </xdr:from>
    <xdr:to>
      <xdr:col>5</xdr:col>
      <xdr:colOff>866774</xdr:colOff>
      <xdr:row>4</xdr:row>
      <xdr:rowOff>47624</xdr:rowOff>
    </xdr:to>
    <xdr:pic macro="[0]!boton_regresar"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825" y="219075"/>
          <a:ext cx="590549" cy="59054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171450</xdr:rowOff>
    </xdr:from>
    <xdr:to>
      <xdr:col>7</xdr:col>
      <xdr:colOff>9525</xdr:colOff>
      <xdr:row>4</xdr:row>
      <xdr:rowOff>28575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pSpPr/>
      </xdr:nvGrpSpPr>
      <xdr:grpSpPr>
        <a:xfrm>
          <a:off x="762000" y="171450"/>
          <a:ext cx="8350704" cy="619125"/>
          <a:chOff x="771524" y="200025"/>
          <a:chExt cx="6181725" cy="485775"/>
        </a:xfrm>
      </xdr:grpSpPr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771525" y="200025"/>
            <a:ext cx="3028950" cy="409575"/>
          </a:xfrm>
          <a:prstGeom prst="rect">
            <a:avLst/>
          </a:prstGeom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83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CO" sz="14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MODELO</a:t>
            </a:r>
            <a:r>
              <a:rPr lang="es-CO" sz="1400" b="1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EOQ</a:t>
            </a:r>
            <a:endParaRPr lang="es-CO" sz="1400" b="1">
              <a:ln>
                <a:solidFill>
                  <a:sysClr val="windowText" lastClr="000000"/>
                </a:solidFill>
              </a:ln>
            </a:endParaRPr>
          </a:p>
        </xdr:txBody>
      </xdr:sp>
      <xdr:sp macro="" textlink="">
        <xdr:nvSpPr>
          <xdr:cNvPr id="5" name="Rectángulo 4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/>
        </xdr:nvSpPr>
        <xdr:spPr>
          <a:xfrm>
            <a:off x="771524" y="600075"/>
            <a:ext cx="6181725" cy="85725"/>
          </a:xfrm>
          <a:prstGeom prst="rect">
            <a:avLst/>
          </a:prstGeom>
          <a:gradFill>
            <a:gsLst>
              <a:gs pos="100000">
                <a:schemeClr val="accent1">
                  <a:lumMod val="5000"/>
                  <a:lumOff val="95000"/>
                </a:schemeClr>
              </a:gs>
              <a:gs pos="10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7</xdr:col>
      <xdr:colOff>104775</xdr:colOff>
      <xdr:row>0</xdr:row>
      <xdr:rowOff>133350</xdr:rowOff>
    </xdr:from>
    <xdr:to>
      <xdr:col>7</xdr:col>
      <xdr:colOff>695324</xdr:colOff>
      <xdr:row>3</xdr:row>
      <xdr:rowOff>152399</xdr:rowOff>
    </xdr:to>
    <xdr:pic macro="[0]!boton_regresar">
      <xdr:nvPicPr>
        <xdr:cNvPr id="7" name="Imagen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8775" y="133350"/>
          <a:ext cx="590549" cy="590549"/>
        </a:xfrm>
        <a:prstGeom prst="rect">
          <a:avLst/>
        </a:prstGeom>
      </xdr:spPr>
    </xdr:pic>
    <xdr:clientData/>
  </xdr:twoCellAnchor>
  <xdr:twoCellAnchor>
    <xdr:from>
      <xdr:col>1</xdr:col>
      <xdr:colOff>979714</xdr:colOff>
      <xdr:row>17</xdr:row>
      <xdr:rowOff>149679</xdr:rowOff>
    </xdr:from>
    <xdr:to>
      <xdr:col>2</xdr:col>
      <xdr:colOff>707571</xdr:colOff>
      <xdr:row>19</xdr:row>
      <xdr:rowOff>176893</xdr:rowOff>
    </xdr:to>
    <xdr:sp macro="[0]!BorrarEOQ" textlink="">
      <xdr:nvSpPr>
        <xdr:cNvPr id="2" name="Rectángulo redondead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741714" y="4857750"/>
          <a:ext cx="1809750" cy="408214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>
              <a:solidFill>
                <a:sysClr val="windowText" lastClr="000000"/>
              </a:solidFill>
            </a:rPr>
            <a:t>LIMPIAR</a:t>
          </a:r>
        </a:p>
      </xdr:txBody>
    </xdr:sp>
    <xdr:clientData/>
  </xdr:twoCellAnchor>
  <xdr:twoCellAnchor>
    <xdr:from>
      <xdr:col>2</xdr:col>
      <xdr:colOff>1183821</xdr:colOff>
      <xdr:row>17</xdr:row>
      <xdr:rowOff>163286</xdr:rowOff>
    </xdr:from>
    <xdr:to>
      <xdr:col>3</xdr:col>
      <xdr:colOff>1183821</xdr:colOff>
      <xdr:row>20</xdr:row>
      <xdr:rowOff>0</xdr:rowOff>
    </xdr:to>
    <xdr:sp macro="[0]!EOQ" textlink="">
      <xdr:nvSpPr>
        <xdr:cNvPr id="9" name="Rectángulo redondead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4027714" y="4871357"/>
          <a:ext cx="1809750" cy="408214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600" b="1">
              <a:solidFill>
                <a:sysClr val="windowText" lastClr="000000"/>
              </a:solidFill>
            </a:rPr>
            <a:t>GUARDAR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171450</xdr:rowOff>
    </xdr:from>
    <xdr:to>
      <xdr:col>7</xdr:col>
      <xdr:colOff>0</xdr:colOff>
      <xdr:row>3</xdr:row>
      <xdr:rowOff>9525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C72DB74E-4337-4B38-8941-8BC377FD341F}"/>
            </a:ext>
          </a:extLst>
        </xdr:cNvPr>
        <xdr:cNvGrpSpPr/>
      </xdr:nvGrpSpPr>
      <xdr:grpSpPr>
        <a:xfrm>
          <a:off x="771525" y="171450"/>
          <a:ext cx="8181975" cy="409575"/>
          <a:chOff x="771524" y="200025"/>
          <a:chExt cx="6181725" cy="485775"/>
        </a:xfrm>
      </xdr:grpSpPr>
      <xdr:sp macro="" textlink="">
        <xdr:nvSpPr>
          <xdr:cNvPr id="3" name="Rectángulo 2">
            <a:extLst>
              <a:ext uri="{FF2B5EF4-FFF2-40B4-BE49-F238E27FC236}">
                <a16:creationId xmlns:a16="http://schemas.microsoft.com/office/drawing/2014/main" id="{E2ACDA4A-5401-456A-A5C9-B1C619862C85}"/>
              </a:ext>
            </a:extLst>
          </xdr:cNvPr>
          <xdr:cNvSpPr/>
        </xdr:nvSpPr>
        <xdr:spPr>
          <a:xfrm>
            <a:off x="771525" y="200025"/>
            <a:ext cx="3028950" cy="409575"/>
          </a:xfrm>
          <a:prstGeom prst="rect">
            <a:avLst/>
          </a:prstGeom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83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CO" sz="14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DOCUMENTOS</a:t>
            </a:r>
            <a:endParaRPr lang="es-CO" sz="1400" b="1">
              <a:ln>
                <a:solidFill>
                  <a:sysClr val="windowText" lastClr="000000"/>
                </a:solidFill>
              </a:ln>
            </a:endParaRPr>
          </a:p>
        </xdr:txBody>
      </xdr:sp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B64F2465-F356-42AD-A767-E73EDCD1E52B}"/>
              </a:ext>
            </a:extLst>
          </xdr:cNvPr>
          <xdr:cNvSpPr/>
        </xdr:nvSpPr>
        <xdr:spPr>
          <a:xfrm>
            <a:off x="771524" y="600075"/>
            <a:ext cx="6181725" cy="85725"/>
          </a:xfrm>
          <a:prstGeom prst="rect">
            <a:avLst/>
          </a:prstGeom>
          <a:gradFill>
            <a:gsLst>
              <a:gs pos="100000">
                <a:schemeClr val="accent1">
                  <a:lumMod val="5000"/>
                  <a:lumOff val="95000"/>
                </a:schemeClr>
              </a:gs>
              <a:gs pos="10000">
                <a:srgbClr val="FFC000"/>
              </a:gs>
            </a:gsLst>
            <a:lin ang="5400000" scaled="1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7</xdr:col>
      <xdr:colOff>238125</xdr:colOff>
      <xdr:row>0</xdr:row>
      <xdr:rowOff>142875</xdr:rowOff>
    </xdr:from>
    <xdr:to>
      <xdr:col>7</xdr:col>
      <xdr:colOff>676274</xdr:colOff>
      <xdr:row>3</xdr:row>
      <xdr:rowOff>9524</xdr:rowOff>
    </xdr:to>
    <xdr:pic macro="[0]!boton_regresar">
      <xdr:nvPicPr>
        <xdr:cNvPr id="5" name="Imagen 4">
          <a:extLst>
            <a:ext uri="{FF2B5EF4-FFF2-40B4-BE49-F238E27FC236}">
              <a16:creationId xmlns:a16="http://schemas.microsoft.com/office/drawing/2014/main" id="{BB9EF131-A710-4DBA-B0F9-C6A5DEF3B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142875"/>
          <a:ext cx="438149" cy="438149"/>
        </a:xfrm>
        <a:prstGeom prst="rect">
          <a:avLst/>
        </a:prstGeom>
      </xdr:spPr>
    </xdr:pic>
    <xdr:clientData/>
  </xdr:twoCellAnchor>
  <xdr:twoCellAnchor>
    <xdr:from>
      <xdr:col>1</xdr:col>
      <xdr:colOff>428625</xdr:colOff>
      <xdr:row>9</xdr:row>
      <xdr:rowOff>180975</xdr:rowOff>
    </xdr:from>
    <xdr:to>
      <xdr:col>2</xdr:col>
      <xdr:colOff>323850</xdr:colOff>
      <xdr:row>11</xdr:row>
      <xdr:rowOff>123825</xdr:rowOff>
    </xdr:to>
    <xdr:sp macro="[0]!borrar_documento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D4FF9939-D359-47C0-85E0-8D0163F7090C}"/>
            </a:ext>
          </a:extLst>
        </xdr:cNvPr>
        <xdr:cNvSpPr/>
      </xdr:nvSpPr>
      <xdr:spPr>
        <a:xfrm>
          <a:off x="1190625" y="1895475"/>
          <a:ext cx="828675" cy="32385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LIMPIAR</a:t>
          </a:r>
        </a:p>
      </xdr:txBody>
    </xdr:sp>
    <xdr:clientData/>
  </xdr:twoCellAnchor>
  <xdr:twoCellAnchor>
    <xdr:from>
      <xdr:col>2</xdr:col>
      <xdr:colOff>552450</xdr:colOff>
      <xdr:row>9</xdr:row>
      <xdr:rowOff>180975</xdr:rowOff>
    </xdr:from>
    <xdr:to>
      <xdr:col>3</xdr:col>
      <xdr:colOff>619125</xdr:colOff>
      <xdr:row>11</xdr:row>
      <xdr:rowOff>123825</xdr:rowOff>
    </xdr:to>
    <xdr:sp macro="[0]!grabar_documento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58367365-33A8-4743-A9D8-E5685B5C2568}"/>
            </a:ext>
          </a:extLst>
        </xdr:cNvPr>
        <xdr:cNvSpPr/>
      </xdr:nvSpPr>
      <xdr:spPr>
        <a:xfrm>
          <a:off x="2247900" y="1895475"/>
          <a:ext cx="828675" cy="32385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GRABAR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a_de_productos" displayName="tabla_de_productos" ref="B6:F141" totalsRowShown="0" headerRowDxfId="61" headerRowBorderDxfId="60" tableBorderDxfId="59" totalsRowBorderDxfId="58">
  <autoFilter ref="B6:F141"/>
  <tableColumns count="5">
    <tableColumn id="1" name="Codigo" dataDxfId="57"/>
    <tableColumn id="5" name="Producto" dataDxfId="56"/>
    <tableColumn id="2" name="Entradas" dataDxfId="55">
      <calculatedColumnFormula>SUMIF(tabla_entradas[Codigo],tabla_de_productos[[#This Row],[Codigo]],tabla_entradas[Cantidad])</calculatedColumnFormula>
    </tableColumn>
    <tableColumn id="3" name="Salidas" dataDxfId="54">
      <calculatedColumnFormula>SUMIF(tabla_salidas[Codigo],tabla_de_productos[[#This Row],[Codigo]],tabla_salidas[Cantidad])</calculatedColumnFormula>
    </tableColumn>
    <tableColumn id="4" name="Stock" dataDxfId="53">
      <calculatedColumnFormula>tabla_de_productos[Entradas]-tabla_de_productos[Salidas]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a_movimientos" displayName="tabla_movimientos" ref="B18:G121" totalsRowShown="0" headerRowDxfId="52" dataDxfId="50" headerRowBorderDxfId="51" tableBorderDxfId="49" totalsRowBorderDxfId="48">
  <autoFilter ref="B18:G121"/>
  <tableColumns count="6">
    <tableColumn id="1" name="Fecha" dataDxfId="47"/>
    <tableColumn id="2" name="Codigo" dataDxfId="46"/>
    <tableColumn id="3" name="Producto" dataDxfId="45"/>
    <tableColumn id="4" name="Movimiento" dataDxfId="44"/>
    <tableColumn id="5" name="Cantidad" dataDxfId="43"/>
    <tableColumn id="6" name="Observaciones" dataDxfId="4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a_entradas" displayName="tabla_entradas" ref="B6:F97" totalsRowShown="0" headerRowDxfId="41" dataDxfId="39" headerRowBorderDxfId="40" tableBorderDxfId="38">
  <autoFilter ref="B6:F97"/>
  <tableColumns count="5">
    <tableColumn id="2" name="Fecha" dataDxfId="37"/>
    <tableColumn id="3" name="Codigo" dataDxfId="36"/>
    <tableColumn id="4" name="Producto" dataDxfId="35"/>
    <tableColumn id="5" name="Cantidad" dataDxfId="34"/>
    <tableColumn id="6" name="Observaciones" dataDxfId="3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a_salidas" displayName="tabla_salidas" ref="B6:F18" totalsRowShown="0" headerRowDxfId="32" dataDxfId="30" headerRowBorderDxfId="31" tableBorderDxfId="29">
  <autoFilter ref="B6:F18"/>
  <tableColumns count="5">
    <tableColumn id="1" name="Fecha" dataDxfId="28"/>
    <tableColumn id="2" name="Codigo" dataDxfId="27"/>
    <tableColumn id="3" name="Producto" dataDxfId="26"/>
    <tableColumn id="4" name="Cantidad" dataDxfId="25"/>
    <tableColumn id="5" name="Observaciones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a2" displayName="Tabla2" ref="B22:M24" totalsRowShown="0" headerRowDxfId="23" dataDxfId="21" headerRowBorderDxfId="22" tableBorderDxfId="20">
  <autoFilter ref="B22:M24"/>
  <tableColumns count="12">
    <tableColumn id="1" name="Producto" dataDxfId="19"/>
    <tableColumn id="2" name="Demanda Anual (D)" dataDxfId="18"/>
    <tableColumn id="3" name="Costo de Pedir (K)" dataDxfId="17"/>
    <tableColumn id="4" name="Costo Unitario (c)" dataDxfId="16"/>
    <tableColumn id="5" name="Costo de Mantener Inventario (h) " dataDxfId="15"/>
    <tableColumn id="6" name="h*c" dataDxfId="14"/>
    <tableColumn id="7" name="Q " dataDxfId="13"/>
    <tableColumn id="8" name="# de pedidos en el año" dataDxfId="12"/>
    <tableColumn id="9" name="Costo de Ordenar" dataDxfId="11"/>
    <tableColumn id="10" name="Costo de Mantener" dataDxfId="10"/>
    <tableColumn id="11" name="Costo de Comprar" dataDxfId="9"/>
    <tableColumn id="12" name="COSTO TOTAL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a5" displayName="Tabla5" ref="B14:E20" totalsRowShown="0" headerRowDxfId="7" headerRowBorderDxfId="6" tableBorderDxfId="5" totalsRowBorderDxfId="4">
  <autoFilter ref="B14:E20"/>
  <tableColumns count="4">
    <tableColumn id="1" name="Fecha" dataDxfId="3"/>
    <tableColumn id="2" name="Nombre" dataDxfId="2"/>
    <tableColumn id="3" name="Documento" dataDxfId="1"/>
    <tableColumn id="4" name="Observaciones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showGridLines="0" showRowColHeaders="0" zoomScale="70" zoomScaleNormal="70" workbookViewId="0">
      <selection activeCell="X37" sqref="X3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AA1002"/>
  <sheetViews>
    <sheetView showGridLines="0" topLeftCell="A121" workbookViewId="0">
      <selection activeCell="B139" sqref="B139"/>
    </sheetView>
  </sheetViews>
  <sheetFormatPr baseColWidth="10" defaultRowHeight="15" x14ac:dyDescent="0.25"/>
  <cols>
    <col min="3" max="3" width="41.42578125" bestFit="1" customWidth="1"/>
    <col min="5" max="5" width="11.42578125" style="21"/>
    <col min="6" max="6" width="11.42578125" style="48"/>
  </cols>
  <sheetData>
    <row r="1" spans="2:27" x14ac:dyDescent="0.25">
      <c r="E1"/>
    </row>
    <row r="2" spans="2:27" x14ac:dyDescent="0.25">
      <c r="E2"/>
      <c r="AA2" t="s">
        <v>80</v>
      </c>
    </row>
    <row r="3" spans="2:27" x14ac:dyDescent="0.25">
      <c r="E3"/>
      <c r="AA3" t="s">
        <v>82</v>
      </c>
    </row>
    <row r="4" spans="2:27" x14ac:dyDescent="0.25">
      <c r="E4"/>
    </row>
    <row r="5" spans="2:27" x14ac:dyDescent="0.25">
      <c r="E5"/>
    </row>
    <row r="6" spans="2:27" ht="20.100000000000001" customHeight="1" x14ac:dyDescent="0.25">
      <c r="B6" s="3" t="s">
        <v>1</v>
      </c>
      <c r="C6" s="3" t="s">
        <v>0</v>
      </c>
      <c r="D6" s="4" t="s">
        <v>2</v>
      </c>
      <c r="E6" s="4" t="s">
        <v>3</v>
      </c>
      <c r="F6" s="5" t="s">
        <v>4</v>
      </c>
    </row>
    <row r="7" spans="2:27" ht="20.100000000000001" customHeight="1" x14ac:dyDescent="0.25">
      <c r="B7" s="1" t="s">
        <v>5</v>
      </c>
      <c r="C7" s="1" t="s">
        <v>6</v>
      </c>
      <c r="D7" s="20">
        <f>SUMIF(tabla_entradas[Codigo],tabla_de_productos[[#This Row],[Codigo]],tabla_entradas[Cantidad])</f>
        <v>4</v>
      </c>
      <c r="E7" s="20">
        <f>SUMIF(tabla_salidas[Codigo],tabla_de_productos[[#This Row],[Codigo]],tabla_salidas[Cantidad])</f>
        <v>1</v>
      </c>
      <c r="F7" s="49">
        <f>tabla_de_productos[Entradas]-tabla_de_productos[Salidas]</f>
        <v>3</v>
      </c>
    </row>
    <row r="8" spans="2:27" ht="20.100000000000001" customHeight="1" x14ac:dyDescent="0.25">
      <c r="B8" s="1" t="s">
        <v>11</v>
      </c>
      <c r="C8" s="1" t="s">
        <v>12</v>
      </c>
      <c r="D8" s="20">
        <f>SUMIF(tabla_entradas[Codigo],tabla_de_productos[[#This Row],[Codigo]],tabla_entradas[Cantidad])</f>
        <v>5</v>
      </c>
      <c r="E8" s="20">
        <f>SUMIF(tabla_salidas[Codigo],tabla_de_productos[[#This Row],[Codigo]],tabla_salidas[Cantidad])</f>
        <v>4</v>
      </c>
      <c r="F8" s="49">
        <f>tabla_de_productos[Entradas]-tabla_de_productos[Salidas]</f>
        <v>1</v>
      </c>
    </row>
    <row r="9" spans="2:27" ht="20.100000000000001" customHeight="1" x14ac:dyDescent="0.25">
      <c r="B9" s="2" t="s">
        <v>13</v>
      </c>
      <c r="C9" s="2" t="s">
        <v>14</v>
      </c>
      <c r="D9" s="20">
        <f>SUMIF(tabla_entradas[Codigo],tabla_de_productos[[#This Row],[Codigo]],tabla_entradas[Cantidad])</f>
        <v>12</v>
      </c>
      <c r="E9" s="20">
        <f>SUMIF(tabla_salidas[Codigo],tabla_de_productos[[#This Row],[Codigo]],tabla_salidas[Cantidad])</f>
        <v>7</v>
      </c>
      <c r="F9" s="49">
        <f>tabla_de_productos[Entradas]-tabla_de_productos[Salidas]</f>
        <v>5</v>
      </c>
    </row>
    <row r="10" spans="2:27" ht="20.100000000000001" customHeight="1" x14ac:dyDescent="0.25">
      <c r="B10" s="2" t="s">
        <v>15</v>
      </c>
      <c r="C10" s="2" t="s">
        <v>16</v>
      </c>
      <c r="D10" s="20">
        <f>SUMIF(tabla_entradas[Codigo],tabla_de_productos[[#This Row],[Codigo]],tabla_entradas[Cantidad])</f>
        <v>2</v>
      </c>
      <c r="E10" s="20">
        <f>SUMIF(tabla_salidas[Codigo],tabla_de_productos[[#This Row],[Codigo]],tabla_salidas[Cantidad])</f>
        <v>1</v>
      </c>
      <c r="F10" s="49">
        <f>tabla_de_productos[Entradas]-tabla_de_productos[Salidas]</f>
        <v>1</v>
      </c>
    </row>
    <row r="11" spans="2:27" ht="20.100000000000001" customHeight="1" x14ac:dyDescent="0.25">
      <c r="B11" s="1" t="s">
        <v>18</v>
      </c>
      <c r="C11" s="1" t="s">
        <v>19</v>
      </c>
      <c r="D11" s="20">
        <f>SUMIF(tabla_entradas[Codigo],tabla_de_productos[[#This Row],[Codigo]],tabla_entradas[Cantidad])</f>
        <v>3</v>
      </c>
      <c r="E11" s="20">
        <f>SUMIF(tabla_salidas[Codigo],tabla_de_productos[[#This Row],[Codigo]],tabla_salidas[Cantidad])</f>
        <v>0</v>
      </c>
      <c r="F11" s="49">
        <f>tabla_de_productos[Entradas]-tabla_de_productos[Salidas]</f>
        <v>3</v>
      </c>
    </row>
    <row r="12" spans="2:27" ht="20.100000000000001" customHeight="1" x14ac:dyDescent="0.25">
      <c r="B12" s="1" t="s">
        <v>20</v>
      </c>
      <c r="C12" s="1" t="s">
        <v>21</v>
      </c>
      <c r="D12" s="20">
        <f>SUMIF(tabla_entradas[Codigo],tabla_de_productos[[#This Row],[Codigo]],tabla_entradas[Cantidad])</f>
        <v>1</v>
      </c>
      <c r="E12" s="20">
        <f>SUMIF(tabla_salidas[Codigo],tabla_de_productos[[#This Row],[Codigo]],tabla_salidas[Cantidad])</f>
        <v>1</v>
      </c>
      <c r="F12" s="49">
        <f>tabla_de_productos[Entradas]-tabla_de_productos[Salidas]</f>
        <v>0</v>
      </c>
    </row>
    <row r="13" spans="2:27" ht="20.100000000000001" customHeight="1" x14ac:dyDescent="0.25">
      <c r="B13" s="1" t="s">
        <v>22</v>
      </c>
      <c r="C13" s="1" t="s">
        <v>23</v>
      </c>
      <c r="D13" s="20">
        <f>SUMIF(tabla_entradas[Codigo],tabla_de_productos[[#This Row],[Codigo]],tabla_entradas[Cantidad])</f>
        <v>2</v>
      </c>
      <c r="E13" s="20">
        <f>SUMIF(tabla_salidas[Codigo],tabla_de_productos[[#This Row],[Codigo]],tabla_salidas[Cantidad])</f>
        <v>0</v>
      </c>
      <c r="F13" s="49">
        <f>tabla_de_productos[Entradas]-tabla_de_productos[Salidas]</f>
        <v>2</v>
      </c>
    </row>
    <row r="14" spans="2:27" ht="20.100000000000001" customHeight="1" x14ac:dyDescent="0.25">
      <c r="B14" s="1" t="s">
        <v>24</v>
      </c>
      <c r="C14" s="1" t="s">
        <v>25</v>
      </c>
      <c r="D14" s="20">
        <f>SUMIF(tabla_entradas[Codigo],tabla_de_productos[[#This Row],[Codigo]],tabla_entradas[Cantidad])</f>
        <v>1</v>
      </c>
      <c r="E14" s="20">
        <f>SUMIF(tabla_salidas[Codigo],tabla_de_productos[[#This Row],[Codigo]],tabla_salidas[Cantidad])</f>
        <v>0</v>
      </c>
      <c r="F14" s="49">
        <f>tabla_de_productos[Entradas]-tabla_de_productos[Salidas]</f>
        <v>1</v>
      </c>
    </row>
    <row r="15" spans="2:27" ht="20.100000000000001" customHeight="1" x14ac:dyDescent="0.25">
      <c r="B15" s="1" t="s">
        <v>26</v>
      </c>
      <c r="C15" s="1" t="s">
        <v>27</v>
      </c>
      <c r="D15" s="20">
        <f>SUMIF(tabla_entradas[Codigo],tabla_de_productos[[#This Row],[Codigo]],tabla_entradas[Cantidad])</f>
        <v>2</v>
      </c>
      <c r="E15" s="20">
        <f>SUMIF(tabla_salidas[Codigo],tabla_de_productos[[#This Row],[Codigo]],tabla_salidas[Cantidad])</f>
        <v>2</v>
      </c>
      <c r="F15" s="49">
        <f>tabla_de_productos[Entradas]-tabla_de_productos[Salidas]</f>
        <v>0</v>
      </c>
    </row>
    <row r="16" spans="2:27" ht="20.100000000000001" customHeight="1" x14ac:dyDescent="0.25">
      <c r="B16" s="1" t="s">
        <v>28</v>
      </c>
      <c r="C16" s="1" t="s">
        <v>29</v>
      </c>
      <c r="D16" s="20">
        <f>SUMIF(tabla_entradas[Codigo],tabla_de_productos[[#This Row],[Codigo]],tabla_entradas[Cantidad])</f>
        <v>0</v>
      </c>
      <c r="E16" s="20">
        <f>SUMIF(tabla_salidas[Codigo],tabla_de_productos[[#This Row],[Codigo]],tabla_salidas[Cantidad])</f>
        <v>0</v>
      </c>
      <c r="F16" s="49">
        <f>tabla_de_productos[Entradas]-tabla_de_productos[Salidas]</f>
        <v>0</v>
      </c>
    </row>
    <row r="17" spans="2:6" ht="20.100000000000001" customHeight="1" x14ac:dyDescent="0.25">
      <c r="B17" s="1" t="s">
        <v>30</v>
      </c>
      <c r="C17" s="1" t="s">
        <v>31</v>
      </c>
      <c r="D17" s="20">
        <f>SUMIF(tabla_entradas[Codigo],tabla_de_productos[[#This Row],[Codigo]],tabla_entradas[Cantidad])</f>
        <v>1</v>
      </c>
      <c r="E17" s="20">
        <f>SUMIF(tabla_salidas[Codigo],tabla_de_productos[[#This Row],[Codigo]],tabla_salidas[Cantidad])</f>
        <v>1</v>
      </c>
      <c r="F17" s="49">
        <f>tabla_de_productos[Entradas]-tabla_de_productos[Salidas]</f>
        <v>0</v>
      </c>
    </row>
    <row r="18" spans="2:6" ht="20.100000000000001" customHeight="1" x14ac:dyDescent="0.25">
      <c r="B18" s="1" t="s">
        <v>32</v>
      </c>
      <c r="C18" s="1" t="s">
        <v>33</v>
      </c>
      <c r="D18" s="20">
        <f>SUMIF(tabla_entradas[Codigo],tabla_de_productos[[#This Row],[Codigo]],tabla_entradas[Cantidad])</f>
        <v>0</v>
      </c>
      <c r="E18" s="20">
        <f>SUMIF(tabla_salidas[Codigo],tabla_de_productos[[#This Row],[Codigo]],tabla_salidas[Cantidad])</f>
        <v>0</v>
      </c>
      <c r="F18" s="49">
        <f>tabla_de_productos[Entradas]-tabla_de_productos[Salidas]</f>
        <v>0</v>
      </c>
    </row>
    <row r="19" spans="2:6" ht="20.100000000000001" customHeight="1" x14ac:dyDescent="0.25">
      <c r="B19" s="2" t="s">
        <v>34</v>
      </c>
      <c r="C19" s="2" t="s">
        <v>35</v>
      </c>
      <c r="D19" s="20">
        <f>SUMIF(tabla_entradas[Codigo],tabla_de_productos[[#This Row],[Codigo]],tabla_entradas[Cantidad])</f>
        <v>2</v>
      </c>
      <c r="E19" s="20">
        <f>SUMIF(tabla_salidas[Codigo],tabla_de_productos[[#This Row],[Codigo]],tabla_salidas[Cantidad])</f>
        <v>0</v>
      </c>
      <c r="F19" s="49">
        <f>tabla_de_productos[Entradas]-tabla_de_productos[Salidas]</f>
        <v>2</v>
      </c>
    </row>
    <row r="20" spans="2:6" ht="20.100000000000001" customHeight="1" x14ac:dyDescent="0.25">
      <c r="B20" s="1" t="s">
        <v>36</v>
      </c>
      <c r="C20" s="1" t="s">
        <v>37</v>
      </c>
      <c r="D20" s="20">
        <f>SUMIF(tabla_entradas[Codigo],tabla_de_productos[[#This Row],[Codigo]],tabla_entradas[Cantidad])</f>
        <v>1</v>
      </c>
      <c r="E20" s="20">
        <f>SUMIF(tabla_salidas[Codigo],tabla_de_productos[[#This Row],[Codigo]],tabla_salidas[Cantidad])</f>
        <v>0</v>
      </c>
      <c r="F20" s="49">
        <f>tabla_de_productos[Entradas]-tabla_de_productos[Salidas]</f>
        <v>1</v>
      </c>
    </row>
    <row r="21" spans="2:6" ht="20.100000000000001" customHeight="1" x14ac:dyDescent="0.25">
      <c r="B21" s="1" t="s">
        <v>38</v>
      </c>
      <c r="C21" s="1" t="s">
        <v>39</v>
      </c>
      <c r="D21" s="20">
        <f>SUMIF(tabla_entradas[Codigo],tabla_de_productos[[#This Row],[Codigo]],tabla_entradas[Cantidad])</f>
        <v>0</v>
      </c>
      <c r="E21" s="20">
        <f>SUMIF(tabla_salidas[Codigo],tabla_de_productos[[#This Row],[Codigo]],tabla_salidas[Cantidad])</f>
        <v>0</v>
      </c>
      <c r="F21" s="49">
        <f>tabla_de_productos[Entradas]-tabla_de_productos[Salidas]</f>
        <v>0</v>
      </c>
    </row>
    <row r="22" spans="2:6" ht="20.100000000000001" customHeight="1" x14ac:dyDescent="0.25">
      <c r="B22" s="1" t="s">
        <v>40</v>
      </c>
      <c r="C22" s="1" t="s">
        <v>41</v>
      </c>
      <c r="D22" s="20">
        <f>SUMIF(tabla_entradas[Codigo],tabla_de_productos[[#This Row],[Codigo]],tabla_entradas[Cantidad])</f>
        <v>2</v>
      </c>
      <c r="E22" s="20">
        <f>SUMIF(tabla_salidas[Codigo],tabla_de_productos[[#This Row],[Codigo]],tabla_salidas[Cantidad])</f>
        <v>1</v>
      </c>
      <c r="F22" s="49">
        <f>tabla_de_productos[Entradas]-tabla_de_productos[Salidas]</f>
        <v>1</v>
      </c>
    </row>
    <row r="23" spans="2:6" ht="20.100000000000001" customHeight="1" x14ac:dyDescent="0.25">
      <c r="B23" s="1" t="s">
        <v>42</v>
      </c>
      <c r="C23" s="1" t="s">
        <v>43</v>
      </c>
      <c r="D23" s="20">
        <f>SUMIF(tabla_entradas[Codigo],tabla_de_productos[[#This Row],[Codigo]],tabla_entradas[Cantidad])</f>
        <v>1</v>
      </c>
      <c r="E23" s="20">
        <f>SUMIF(tabla_salidas[Codigo],tabla_de_productos[[#This Row],[Codigo]],tabla_salidas[Cantidad])</f>
        <v>0</v>
      </c>
      <c r="F23" s="49">
        <f>tabla_de_productos[Entradas]-tabla_de_productos[Salidas]</f>
        <v>1</v>
      </c>
    </row>
    <row r="24" spans="2:6" ht="20.100000000000001" customHeight="1" x14ac:dyDescent="0.25">
      <c r="B24" s="1" t="s">
        <v>40</v>
      </c>
      <c r="C24" s="1" t="s">
        <v>44</v>
      </c>
      <c r="D24" s="20">
        <f>SUMIF(tabla_entradas[Codigo],tabla_de_productos[[#This Row],[Codigo]],tabla_entradas[Cantidad])</f>
        <v>2</v>
      </c>
      <c r="E24" s="20">
        <f>SUMIF(tabla_salidas[Codigo],tabla_de_productos[[#This Row],[Codigo]],tabla_salidas[Cantidad])</f>
        <v>1</v>
      </c>
      <c r="F24" s="49">
        <f>tabla_de_productos[Entradas]-tabla_de_productos[Salidas]</f>
        <v>1</v>
      </c>
    </row>
    <row r="25" spans="2:6" ht="20.100000000000001" customHeight="1" x14ac:dyDescent="0.25">
      <c r="B25" s="1" t="s">
        <v>42</v>
      </c>
      <c r="C25" s="1" t="s">
        <v>45</v>
      </c>
      <c r="D25" s="20">
        <f>SUMIF(tabla_entradas[Codigo],tabla_de_productos[[#This Row],[Codigo]],tabla_entradas[Cantidad])</f>
        <v>1</v>
      </c>
      <c r="E25" s="20">
        <f>SUMIF(tabla_salidas[Codigo],tabla_de_productos[[#This Row],[Codigo]],tabla_salidas[Cantidad])</f>
        <v>0</v>
      </c>
      <c r="F25" s="49">
        <f>tabla_de_productos[Entradas]-tabla_de_productos[Salidas]</f>
        <v>1</v>
      </c>
    </row>
    <row r="26" spans="2:6" ht="20.100000000000001" customHeight="1" x14ac:dyDescent="0.25">
      <c r="B26" s="1" t="s">
        <v>46</v>
      </c>
      <c r="C26" s="1" t="s">
        <v>47</v>
      </c>
      <c r="D26" s="20">
        <f>SUMIF(tabla_entradas[Codigo],tabla_de_productos[[#This Row],[Codigo]],tabla_entradas[Cantidad])</f>
        <v>0</v>
      </c>
      <c r="E26" s="20">
        <f>SUMIF(tabla_salidas[Codigo],tabla_de_productos[[#This Row],[Codigo]],tabla_salidas[Cantidad])</f>
        <v>0</v>
      </c>
      <c r="F26" s="49">
        <f>tabla_de_productos[Entradas]-tabla_de_productos[Salidas]</f>
        <v>0</v>
      </c>
    </row>
    <row r="27" spans="2:6" ht="20.100000000000001" customHeight="1" x14ac:dyDescent="0.25">
      <c r="B27" s="1" t="s">
        <v>48</v>
      </c>
      <c r="C27" s="1" t="s">
        <v>49</v>
      </c>
      <c r="D27" s="20">
        <f>SUMIF(tabla_entradas[Codigo],tabla_de_productos[[#This Row],[Codigo]],tabla_entradas[Cantidad])</f>
        <v>0</v>
      </c>
      <c r="E27" s="20">
        <f>SUMIF(tabla_salidas[Codigo],tabla_de_productos[[#This Row],[Codigo]],tabla_salidas[Cantidad])</f>
        <v>0</v>
      </c>
      <c r="F27" s="49">
        <f>tabla_de_productos[Entradas]-tabla_de_productos[Salidas]</f>
        <v>0</v>
      </c>
    </row>
    <row r="28" spans="2:6" ht="20.100000000000001" customHeight="1" x14ac:dyDescent="0.25">
      <c r="B28" s="1" t="s">
        <v>50</v>
      </c>
      <c r="C28" s="1" t="s">
        <v>51</v>
      </c>
      <c r="D28" s="20">
        <f>SUMIF(tabla_entradas[Codigo],tabla_de_productos[[#This Row],[Codigo]],tabla_entradas[Cantidad])</f>
        <v>0</v>
      </c>
      <c r="E28" s="20">
        <f>SUMIF(tabla_salidas[Codigo],tabla_de_productos[[#This Row],[Codigo]],tabla_salidas[Cantidad])</f>
        <v>0</v>
      </c>
      <c r="F28" s="49">
        <f>tabla_de_productos[Entradas]-tabla_de_productos[Salidas]</f>
        <v>0</v>
      </c>
    </row>
    <row r="29" spans="2:6" ht="20.100000000000001" customHeight="1" x14ac:dyDescent="0.25">
      <c r="B29" s="1" t="s">
        <v>52</v>
      </c>
      <c r="C29" s="1" t="s">
        <v>53</v>
      </c>
      <c r="D29" s="20">
        <f>SUMIF(tabla_entradas[Codigo],tabla_de_productos[[#This Row],[Codigo]],tabla_entradas[Cantidad])</f>
        <v>0</v>
      </c>
      <c r="E29" s="20">
        <f>SUMIF(tabla_salidas[Codigo],tabla_de_productos[[#This Row],[Codigo]],tabla_salidas[Cantidad])</f>
        <v>0</v>
      </c>
      <c r="F29" s="49">
        <f>tabla_de_productos[Entradas]-tabla_de_productos[Salidas]</f>
        <v>0</v>
      </c>
    </row>
    <row r="30" spans="2:6" ht="20.100000000000001" customHeight="1" x14ac:dyDescent="0.25">
      <c r="B30" s="1" t="s">
        <v>54</v>
      </c>
      <c r="C30" s="1" t="s">
        <v>55</v>
      </c>
      <c r="D30" s="20">
        <f>SUMIF(tabla_entradas[Codigo],tabla_de_productos[[#This Row],[Codigo]],tabla_entradas[Cantidad])</f>
        <v>1</v>
      </c>
      <c r="E30" s="20">
        <f>SUMIF(tabla_salidas[Codigo],tabla_de_productos[[#This Row],[Codigo]],tabla_salidas[Cantidad])</f>
        <v>0</v>
      </c>
      <c r="F30" s="49">
        <f>tabla_de_productos[Entradas]-tabla_de_productos[Salidas]</f>
        <v>1</v>
      </c>
    </row>
    <row r="31" spans="2:6" ht="20.100000000000001" customHeight="1" x14ac:dyDescent="0.25">
      <c r="B31" s="1" t="s">
        <v>56</v>
      </c>
      <c r="C31" s="1" t="s">
        <v>57</v>
      </c>
      <c r="D31" s="20">
        <f>SUMIF(tabla_entradas[Codigo],tabla_de_productos[[#This Row],[Codigo]],tabla_entradas[Cantidad])</f>
        <v>1</v>
      </c>
      <c r="E31" s="20">
        <f>SUMIF(tabla_salidas[Codigo],tabla_de_productos[[#This Row],[Codigo]],tabla_salidas[Cantidad])</f>
        <v>0</v>
      </c>
      <c r="F31" s="49">
        <f>tabla_de_productos[Entradas]-tabla_de_productos[Salidas]</f>
        <v>1</v>
      </c>
    </row>
    <row r="32" spans="2:6" ht="20.100000000000001" customHeight="1" x14ac:dyDescent="0.25">
      <c r="B32" s="1" t="s">
        <v>292</v>
      </c>
      <c r="C32" s="1" t="s">
        <v>294</v>
      </c>
      <c r="D32" s="20">
        <f>SUMIF(tabla_entradas[Codigo],tabla_de_productos[[#This Row],[Codigo]],tabla_entradas[Cantidad])</f>
        <v>1</v>
      </c>
      <c r="E32" s="53">
        <f>SUMIF(tabla_salidas[Codigo],tabla_de_productos[[#This Row],[Codigo]],tabla_salidas[Cantidad])</f>
        <v>0</v>
      </c>
      <c r="F32" s="49">
        <f>tabla_de_productos[Entradas]-tabla_de_productos[Salidas]</f>
        <v>1</v>
      </c>
    </row>
    <row r="33" spans="2:6" ht="20.100000000000001" customHeight="1" x14ac:dyDescent="0.25">
      <c r="B33" s="1" t="s">
        <v>293</v>
      </c>
      <c r="C33" s="1" t="s">
        <v>295</v>
      </c>
      <c r="D33" s="20">
        <f>SUMIF(tabla_entradas[Codigo],tabla_de_productos[[#This Row],[Codigo]],tabla_entradas[Cantidad])</f>
        <v>1</v>
      </c>
      <c r="E33" s="53">
        <f>SUMIF(tabla_salidas[Codigo],tabla_de_productos[[#This Row],[Codigo]],tabla_salidas[Cantidad])</f>
        <v>0</v>
      </c>
      <c r="F33" s="49">
        <f>tabla_de_productos[Entradas]-tabla_de_productos[Salidas]</f>
        <v>1</v>
      </c>
    </row>
    <row r="34" spans="2:6" ht="20.100000000000001" customHeight="1" x14ac:dyDescent="0.25">
      <c r="B34" s="1" t="s">
        <v>297</v>
      </c>
      <c r="C34" s="1" t="s">
        <v>298</v>
      </c>
      <c r="D34" s="20">
        <f>SUMIF(tabla_entradas[Codigo],tabla_de_productos[[#This Row],[Codigo]],tabla_entradas[Cantidad])</f>
        <v>2</v>
      </c>
      <c r="E34" s="53">
        <f>SUMIF(tabla_salidas[Codigo],tabla_de_productos[[#This Row],[Codigo]],tabla_salidas[Cantidad])</f>
        <v>0</v>
      </c>
      <c r="F34" s="49">
        <f>tabla_de_productos[Entradas]-tabla_de_productos[Salidas]</f>
        <v>2</v>
      </c>
    </row>
    <row r="35" spans="2:6" ht="20.100000000000001" customHeight="1" x14ac:dyDescent="0.25">
      <c r="B35" s="1" t="s">
        <v>58</v>
      </c>
      <c r="C35" s="1" t="s">
        <v>59</v>
      </c>
      <c r="D35" s="20">
        <f>SUMIF(tabla_entradas[Codigo],tabla_de_productos[[#This Row],[Codigo]],tabla_entradas[Cantidad])</f>
        <v>15</v>
      </c>
      <c r="E35" s="20">
        <f>SUMIF(tabla_salidas[Codigo],tabla_de_productos[[#This Row],[Codigo]],tabla_salidas[Cantidad])</f>
        <v>6</v>
      </c>
      <c r="F35" s="49">
        <f>tabla_de_productos[Entradas]-tabla_de_productos[Salidas]</f>
        <v>9</v>
      </c>
    </row>
    <row r="36" spans="2:6" ht="20.100000000000001" customHeight="1" x14ac:dyDescent="0.25">
      <c r="B36" s="1" t="s">
        <v>60</v>
      </c>
      <c r="C36" s="1" t="s">
        <v>61</v>
      </c>
      <c r="D36" s="20">
        <f>SUMIF(tabla_entradas[Codigo],tabla_de_productos[[#This Row],[Codigo]],tabla_entradas[Cantidad])</f>
        <v>11</v>
      </c>
      <c r="E36" s="20">
        <f>SUMIF(tabla_salidas[Codigo],tabla_de_productos[[#This Row],[Codigo]],tabla_salidas[Cantidad])</f>
        <v>0</v>
      </c>
      <c r="F36" s="49">
        <f>tabla_de_productos[Entradas]-tabla_de_productos[Salidas]</f>
        <v>11</v>
      </c>
    </row>
    <row r="37" spans="2:6" ht="20.100000000000001" customHeight="1" x14ac:dyDescent="0.25">
      <c r="B37" s="1" t="s">
        <v>62</v>
      </c>
      <c r="C37" s="1" t="s">
        <v>63</v>
      </c>
      <c r="D37" s="20">
        <f>SUMIF(tabla_entradas[Codigo],tabla_de_productos[[#This Row],[Codigo]],tabla_entradas[Cantidad])</f>
        <v>2</v>
      </c>
      <c r="E37" s="20">
        <f>SUMIF(tabla_salidas[Codigo],tabla_de_productos[[#This Row],[Codigo]],tabla_salidas[Cantidad])</f>
        <v>0</v>
      </c>
      <c r="F37" s="49">
        <f>tabla_de_productos[Entradas]-tabla_de_productos[Salidas]</f>
        <v>2</v>
      </c>
    </row>
    <row r="38" spans="2:6" ht="20.100000000000001" customHeight="1" x14ac:dyDescent="0.25">
      <c r="B38" s="1" t="s">
        <v>64</v>
      </c>
      <c r="C38" s="1" t="s">
        <v>65</v>
      </c>
      <c r="D38" s="20">
        <f>SUMIF(tabla_entradas[Codigo],tabla_de_productos[[#This Row],[Codigo]],tabla_entradas[Cantidad])</f>
        <v>2</v>
      </c>
      <c r="E38" s="20">
        <f>SUMIF(tabla_salidas[Codigo],tabla_de_productos[[#This Row],[Codigo]],tabla_salidas[Cantidad])</f>
        <v>0</v>
      </c>
      <c r="F38" s="49">
        <f>tabla_de_productos[Entradas]-tabla_de_productos[Salidas]</f>
        <v>2</v>
      </c>
    </row>
    <row r="39" spans="2:6" ht="20.100000000000001" customHeight="1" x14ac:dyDescent="0.25">
      <c r="B39" s="1" t="s">
        <v>66</v>
      </c>
      <c r="C39" s="1" t="s">
        <v>67</v>
      </c>
      <c r="D39" s="20">
        <f>SUMIF(tabla_entradas[Codigo],tabla_de_productos[[#This Row],[Codigo]],tabla_entradas[Cantidad])</f>
        <v>3</v>
      </c>
      <c r="E39" s="20">
        <f>SUMIF(tabla_salidas[Codigo],tabla_de_productos[[#This Row],[Codigo]],tabla_salidas[Cantidad])</f>
        <v>0</v>
      </c>
      <c r="F39" s="49">
        <f>tabla_de_productos[Entradas]-tabla_de_productos[Salidas]</f>
        <v>3</v>
      </c>
    </row>
    <row r="40" spans="2:6" ht="20.100000000000001" customHeight="1" x14ac:dyDescent="0.25">
      <c r="B40" s="2" t="s">
        <v>68</v>
      </c>
      <c r="C40" s="2" t="s">
        <v>299</v>
      </c>
      <c r="D40" s="20">
        <f>SUMIF(tabla_entradas[Codigo],tabla_de_productos[[#This Row],[Codigo]],tabla_entradas[Cantidad])</f>
        <v>3</v>
      </c>
      <c r="E40" s="20">
        <f>SUMIF(tabla_salidas[Codigo],tabla_de_productos[[#This Row],[Codigo]],tabla_salidas[Cantidad])</f>
        <v>0</v>
      </c>
      <c r="F40" s="49">
        <f>tabla_de_productos[Entradas]-tabla_de_productos[Salidas]</f>
        <v>3</v>
      </c>
    </row>
    <row r="41" spans="2:6" ht="20.100000000000001" customHeight="1" x14ac:dyDescent="0.25">
      <c r="B41" s="1" t="s">
        <v>90</v>
      </c>
      <c r="C41" s="1" t="s">
        <v>91</v>
      </c>
      <c r="D41" s="20">
        <f>SUMIF(tabla_entradas[Codigo],tabla_de_productos[[#This Row],[Codigo]],tabla_entradas[Cantidad])</f>
        <v>0</v>
      </c>
      <c r="E41" s="54">
        <f>SUMIF(tabla_salidas[Codigo],tabla_de_productos[[#This Row],[Codigo]],tabla_salidas[Cantidad])</f>
        <v>0</v>
      </c>
      <c r="F41" s="49">
        <f>tabla_de_productos[Entradas]-tabla_de_productos[Salidas]</f>
        <v>0</v>
      </c>
    </row>
    <row r="42" spans="2:6" ht="20.100000000000001" customHeight="1" x14ac:dyDescent="0.25">
      <c r="B42" s="1" t="s">
        <v>92</v>
      </c>
      <c r="C42" s="1" t="s">
        <v>93</v>
      </c>
      <c r="D42" s="20">
        <f>SUMIF(tabla_entradas[Codigo],tabla_de_productos[[#This Row],[Codigo]],tabla_entradas[Cantidad])</f>
        <v>0</v>
      </c>
      <c r="E42" s="54">
        <f>SUMIF(tabla_salidas[Codigo],tabla_de_productos[[#This Row],[Codigo]],tabla_salidas[Cantidad])</f>
        <v>0</v>
      </c>
      <c r="F42" s="49">
        <f>tabla_de_productos[Entradas]-tabla_de_productos[Salidas]</f>
        <v>0</v>
      </c>
    </row>
    <row r="43" spans="2:6" ht="20.100000000000001" customHeight="1" x14ac:dyDescent="0.25">
      <c r="B43" s="1" t="s">
        <v>94</v>
      </c>
      <c r="C43" s="1" t="s">
        <v>95</v>
      </c>
      <c r="D43" s="20">
        <f>SUMIF(tabla_entradas[Codigo],tabla_de_productos[[#This Row],[Codigo]],tabla_entradas[Cantidad])</f>
        <v>11</v>
      </c>
      <c r="E43" s="54">
        <f>SUMIF(tabla_salidas[Codigo],tabla_de_productos[[#This Row],[Codigo]],tabla_salidas[Cantidad])</f>
        <v>0</v>
      </c>
      <c r="F43" s="49">
        <f>tabla_de_productos[Entradas]-tabla_de_productos[Salidas]</f>
        <v>11</v>
      </c>
    </row>
    <row r="44" spans="2:6" ht="20.100000000000001" customHeight="1" x14ac:dyDescent="0.25">
      <c r="B44" s="1" t="s">
        <v>96</v>
      </c>
      <c r="C44" s="1" t="s">
        <v>97</v>
      </c>
      <c r="D44" s="20">
        <f>SUMIF(tabla_entradas[Codigo],tabla_de_productos[[#This Row],[Codigo]],tabla_entradas[Cantidad])</f>
        <v>3</v>
      </c>
      <c r="E44" s="54">
        <f>SUMIF(tabla_salidas[Codigo],tabla_de_productos[[#This Row],[Codigo]],tabla_salidas[Cantidad])</f>
        <v>0</v>
      </c>
      <c r="F44" s="49">
        <f>tabla_de_productos[Entradas]-tabla_de_productos[Salidas]</f>
        <v>3</v>
      </c>
    </row>
    <row r="45" spans="2:6" ht="20.100000000000001" customHeight="1" x14ac:dyDescent="0.25">
      <c r="B45" s="1" t="s">
        <v>98</v>
      </c>
      <c r="C45" s="1" t="s">
        <v>99</v>
      </c>
      <c r="D45" s="20">
        <f>SUMIF(tabla_entradas[Codigo],tabla_de_productos[[#This Row],[Codigo]],tabla_entradas[Cantidad])</f>
        <v>1</v>
      </c>
      <c r="E45" s="54">
        <f>SUMIF(tabla_salidas[Codigo],tabla_de_productos[[#This Row],[Codigo]],tabla_salidas[Cantidad])</f>
        <v>0</v>
      </c>
      <c r="F45" s="49">
        <f>tabla_de_productos[Entradas]-tabla_de_productos[Salidas]</f>
        <v>1</v>
      </c>
    </row>
    <row r="46" spans="2:6" ht="20.100000000000001" customHeight="1" x14ac:dyDescent="0.25">
      <c r="B46" s="1" t="s">
        <v>100</v>
      </c>
      <c r="C46" s="1" t="s">
        <v>101</v>
      </c>
      <c r="D46" s="20">
        <f>SUMIF(tabla_entradas[Codigo],tabla_de_productos[[#This Row],[Codigo]],tabla_entradas[Cantidad])</f>
        <v>0</v>
      </c>
      <c r="E46" s="54">
        <f>SUMIF(tabla_salidas[Codigo],tabla_de_productos[[#This Row],[Codigo]],tabla_salidas[Cantidad])</f>
        <v>0</v>
      </c>
      <c r="F46" s="49">
        <f>tabla_de_productos[Entradas]-tabla_de_productos[Salidas]</f>
        <v>0</v>
      </c>
    </row>
    <row r="47" spans="2:6" ht="20.100000000000001" customHeight="1" x14ac:dyDescent="0.25">
      <c r="B47" s="1" t="s">
        <v>102</v>
      </c>
      <c r="C47" s="1" t="s">
        <v>103</v>
      </c>
      <c r="D47" s="20">
        <f>SUMIF(tabla_entradas[Codigo],tabla_de_productos[[#This Row],[Codigo]],tabla_entradas[Cantidad])</f>
        <v>2</v>
      </c>
      <c r="E47" s="54">
        <f>SUMIF(tabla_salidas[Codigo],tabla_de_productos[[#This Row],[Codigo]],tabla_salidas[Cantidad])</f>
        <v>0</v>
      </c>
      <c r="F47" s="49">
        <f>tabla_de_productos[Entradas]-tabla_de_productos[Salidas]</f>
        <v>2</v>
      </c>
    </row>
    <row r="48" spans="2:6" ht="20.100000000000001" customHeight="1" x14ac:dyDescent="0.25">
      <c r="B48" s="1" t="s">
        <v>104</v>
      </c>
      <c r="C48" s="1" t="s">
        <v>105</v>
      </c>
      <c r="D48" s="20">
        <f>SUMIF(tabla_entradas[Codigo],tabla_de_productos[[#This Row],[Codigo]],tabla_entradas[Cantidad])</f>
        <v>11</v>
      </c>
      <c r="E48" s="54">
        <f>SUMIF(tabla_salidas[Codigo],tabla_de_productos[[#This Row],[Codigo]],tabla_salidas[Cantidad])</f>
        <v>0</v>
      </c>
      <c r="F48" s="49">
        <f>tabla_de_productos[Entradas]-tabla_de_productos[Salidas]</f>
        <v>11</v>
      </c>
    </row>
    <row r="49" spans="2:6" ht="20.100000000000001" customHeight="1" x14ac:dyDescent="0.25">
      <c r="B49" s="1" t="s">
        <v>106</v>
      </c>
      <c r="C49" s="1" t="s">
        <v>107</v>
      </c>
      <c r="D49" s="20">
        <f>SUMIF(tabla_entradas[Codigo],tabla_de_productos[[#This Row],[Codigo]],tabla_entradas[Cantidad])</f>
        <v>8</v>
      </c>
      <c r="E49" s="54">
        <f>SUMIF(tabla_salidas[Codigo],tabla_de_productos[[#This Row],[Codigo]],tabla_salidas[Cantidad])</f>
        <v>0</v>
      </c>
      <c r="F49" s="49">
        <f>tabla_de_productos[Entradas]-tabla_de_productos[Salidas]</f>
        <v>8</v>
      </c>
    </row>
    <row r="50" spans="2:6" ht="20.100000000000001" customHeight="1" x14ac:dyDescent="0.25">
      <c r="B50" s="1" t="s">
        <v>108</v>
      </c>
      <c r="C50" s="1" t="s">
        <v>109</v>
      </c>
      <c r="D50" s="20">
        <f>SUMIF(tabla_entradas[Codigo],tabla_de_productos[[#This Row],[Codigo]],tabla_entradas[Cantidad])</f>
        <v>0</v>
      </c>
      <c r="E50" s="54">
        <f>SUMIF(tabla_salidas[Codigo],tabla_de_productos[[#This Row],[Codigo]],tabla_salidas[Cantidad])</f>
        <v>0</v>
      </c>
      <c r="F50" s="49">
        <f>tabla_de_productos[Entradas]-tabla_de_productos[Salidas]</f>
        <v>0</v>
      </c>
    </row>
    <row r="51" spans="2:6" ht="20.100000000000001" customHeight="1" x14ac:dyDescent="0.25">
      <c r="B51" s="1" t="s">
        <v>110</v>
      </c>
      <c r="C51" s="1" t="s">
        <v>111</v>
      </c>
      <c r="D51" s="20">
        <f>SUMIF(tabla_entradas[Codigo],tabla_de_productos[[#This Row],[Codigo]],tabla_entradas[Cantidad])</f>
        <v>0</v>
      </c>
      <c r="E51" s="54">
        <f>SUMIF(tabla_salidas[Codigo],tabla_de_productos[[#This Row],[Codigo]],tabla_salidas[Cantidad])</f>
        <v>0</v>
      </c>
      <c r="F51" s="49">
        <f>tabla_de_productos[Entradas]-tabla_de_productos[Salidas]</f>
        <v>0</v>
      </c>
    </row>
    <row r="52" spans="2:6" ht="20.100000000000001" customHeight="1" x14ac:dyDescent="0.25">
      <c r="B52" s="1" t="s">
        <v>112</v>
      </c>
      <c r="C52" s="1" t="s">
        <v>113</v>
      </c>
      <c r="D52" s="20">
        <f>SUMIF(tabla_entradas[Codigo],tabla_de_productos[[#This Row],[Codigo]],tabla_entradas[Cantidad])</f>
        <v>0</v>
      </c>
      <c r="E52" s="54">
        <f>SUMIF(tabla_salidas[Codigo],tabla_de_productos[[#This Row],[Codigo]],tabla_salidas[Cantidad])</f>
        <v>0</v>
      </c>
      <c r="F52" s="49">
        <f>tabla_de_productos[Entradas]-tabla_de_productos[Salidas]</f>
        <v>0</v>
      </c>
    </row>
    <row r="53" spans="2:6" ht="20.100000000000001" customHeight="1" x14ac:dyDescent="0.25">
      <c r="B53" s="1" t="s">
        <v>114</v>
      </c>
      <c r="C53" s="1" t="s">
        <v>115</v>
      </c>
      <c r="D53" s="20">
        <f>SUMIF(tabla_entradas[Codigo],tabla_de_productos[[#This Row],[Codigo]],tabla_entradas[Cantidad])</f>
        <v>10</v>
      </c>
      <c r="E53" s="54">
        <f>SUMIF(tabla_salidas[Codigo],tabla_de_productos[[#This Row],[Codigo]],tabla_salidas[Cantidad])</f>
        <v>0</v>
      </c>
      <c r="F53" s="49">
        <f>tabla_de_productos[Entradas]-tabla_de_productos[Salidas]</f>
        <v>10</v>
      </c>
    </row>
    <row r="54" spans="2:6" ht="20.100000000000001" customHeight="1" x14ac:dyDescent="0.25">
      <c r="B54" s="1" t="s">
        <v>116</v>
      </c>
      <c r="C54" s="1" t="s">
        <v>117</v>
      </c>
      <c r="D54" s="20">
        <f>SUMIF(tabla_entradas[Codigo],tabla_de_productos[[#This Row],[Codigo]],tabla_entradas[Cantidad])</f>
        <v>4</v>
      </c>
      <c r="E54" s="54">
        <f>SUMIF(tabla_salidas[Codigo],tabla_de_productos[[#This Row],[Codigo]],tabla_salidas[Cantidad])</f>
        <v>0</v>
      </c>
      <c r="F54" s="49">
        <f>tabla_de_productos[Entradas]-tabla_de_productos[Salidas]</f>
        <v>4</v>
      </c>
    </row>
    <row r="55" spans="2:6" ht="20.100000000000001" customHeight="1" x14ac:dyDescent="0.25">
      <c r="B55" s="1" t="s">
        <v>118</v>
      </c>
      <c r="C55" s="1" t="s">
        <v>119</v>
      </c>
      <c r="D55" s="20">
        <f>SUMIF(tabla_entradas[Codigo],tabla_de_productos[[#This Row],[Codigo]],tabla_entradas[Cantidad])</f>
        <v>0</v>
      </c>
      <c r="E55" s="54">
        <f>SUMIF(tabla_salidas[Codigo],tabla_de_productos[[#This Row],[Codigo]],tabla_salidas[Cantidad])</f>
        <v>0</v>
      </c>
      <c r="F55" s="49">
        <f>tabla_de_productos[Entradas]-tabla_de_productos[Salidas]</f>
        <v>0</v>
      </c>
    </row>
    <row r="56" spans="2:6" ht="20.100000000000001" customHeight="1" x14ac:dyDescent="0.25">
      <c r="B56" s="1" t="s">
        <v>120</v>
      </c>
      <c r="C56" s="1" t="s">
        <v>121</v>
      </c>
      <c r="D56" s="20">
        <f>SUMIF(tabla_entradas[Codigo],tabla_de_productos[[#This Row],[Codigo]],tabla_entradas[Cantidad])</f>
        <v>0</v>
      </c>
      <c r="E56" s="54">
        <f>SUMIF(tabla_salidas[Codigo],tabla_de_productos[[#This Row],[Codigo]],tabla_salidas[Cantidad])</f>
        <v>0</v>
      </c>
      <c r="F56" s="49">
        <f>tabla_de_productos[Entradas]-tabla_de_productos[Salidas]</f>
        <v>0</v>
      </c>
    </row>
    <row r="57" spans="2:6" ht="20.100000000000001" customHeight="1" x14ac:dyDescent="0.25">
      <c r="B57" s="1" t="s">
        <v>122</v>
      </c>
      <c r="C57" s="1" t="s">
        <v>123</v>
      </c>
      <c r="D57" s="20">
        <f>SUMIF(tabla_entradas[Codigo],tabla_de_productos[[#This Row],[Codigo]],tabla_entradas[Cantidad])</f>
        <v>0</v>
      </c>
      <c r="E57" s="54">
        <f>SUMIF(tabla_salidas[Codigo],tabla_de_productos[[#This Row],[Codigo]],tabla_salidas[Cantidad])</f>
        <v>0</v>
      </c>
      <c r="F57" s="49">
        <f>tabla_de_productos[Entradas]-tabla_de_productos[Salidas]</f>
        <v>0</v>
      </c>
    </row>
    <row r="58" spans="2:6" ht="20.100000000000001" customHeight="1" x14ac:dyDescent="0.25">
      <c r="B58" s="1" t="s">
        <v>124</v>
      </c>
      <c r="C58" s="1" t="s">
        <v>125</v>
      </c>
      <c r="D58" s="20">
        <f>SUMIF(tabla_entradas[Codigo],tabla_de_productos[[#This Row],[Codigo]],tabla_entradas[Cantidad])</f>
        <v>2</v>
      </c>
      <c r="E58" s="54">
        <f>SUMIF(tabla_salidas[Codigo],tabla_de_productos[[#This Row],[Codigo]],tabla_salidas[Cantidad])</f>
        <v>0</v>
      </c>
      <c r="F58" s="49">
        <f>tabla_de_productos[Entradas]-tabla_de_productos[Salidas]</f>
        <v>2</v>
      </c>
    </row>
    <row r="59" spans="2:6" ht="20.100000000000001" customHeight="1" x14ac:dyDescent="0.25">
      <c r="B59" s="1" t="s">
        <v>126</v>
      </c>
      <c r="C59" s="1" t="s">
        <v>127</v>
      </c>
      <c r="D59" s="20">
        <f>SUMIF(tabla_entradas[Codigo],tabla_de_productos[[#This Row],[Codigo]],tabla_entradas[Cantidad])</f>
        <v>0</v>
      </c>
      <c r="E59" s="54">
        <f>SUMIF(tabla_salidas[Codigo],tabla_de_productos[[#This Row],[Codigo]],tabla_salidas[Cantidad])</f>
        <v>0</v>
      </c>
      <c r="F59" s="49">
        <f>tabla_de_productos[Entradas]-tabla_de_productos[Salidas]</f>
        <v>0</v>
      </c>
    </row>
    <row r="60" spans="2:6" ht="20.100000000000001" customHeight="1" x14ac:dyDescent="0.25">
      <c r="B60" s="1" t="s">
        <v>128</v>
      </c>
      <c r="C60" s="1" t="s">
        <v>129</v>
      </c>
      <c r="D60" s="20">
        <f>SUMIF(tabla_entradas[Codigo],tabla_de_productos[[#This Row],[Codigo]],tabla_entradas[Cantidad])</f>
        <v>0</v>
      </c>
      <c r="E60" s="54">
        <f>SUMIF(tabla_salidas[Codigo],tabla_de_productos[[#This Row],[Codigo]],tabla_salidas[Cantidad])</f>
        <v>0</v>
      </c>
      <c r="F60" s="49">
        <f>tabla_de_productos[Entradas]-tabla_de_productos[Salidas]</f>
        <v>0</v>
      </c>
    </row>
    <row r="61" spans="2:6" ht="20.100000000000001" customHeight="1" x14ac:dyDescent="0.25">
      <c r="B61" s="1" t="s">
        <v>130</v>
      </c>
      <c r="C61" s="1" t="s">
        <v>131</v>
      </c>
      <c r="D61" s="20">
        <f>SUMIF(tabla_entradas[Codigo],tabla_de_productos[[#This Row],[Codigo]],tabla_entradas[Cantidad])</f>
        <v>0</v>
      </c>
      <c r="E61" s="54">
        <f>SUMIF(tabla_salidas[Codigo],tabla_de_productos[[#This Row],[Codigo]],tabla_salidas[Cantidad])</f>
        <v>0</v>
      </c>
      <c r="F61" s="49">
        <f>tabla_de_productos[Entradas]-tabla_de_productos[Salidas]</f>
        <v>0</v>
      </c>
    </row>
    <row r="62" spans="2:6" ht="20.100000000000001" customHeight="1" x14ac:dyDescent="0.25">
      <c r="B62" s="1" t="s">
        <v>132</v>
      </c>
      <c r="C62" s="1" t="s">
        <v>133</v>
      </c>
      <c r="D62" s="20">
        <f>SUMIF(tabla_entradas[Codigo],tabla_de_productos[[#This Row],[Codigo]],tabla_entradas[Cantidad])</f>
        <v>2</v>
      </c>
      <c r="E62" s="54">
        <f>SUMIF(tabla_salidas[Codigo],tabla_de_productos[[#This Row],[Codigo]],tabla_salidas[Cantidad])</f>
        <v>0</v>
      </c>
      <c r="F62" s="49">
        <f>tabla_de_productos[Entradas]-tabla_de_productos[Salidas]</f>
        <v>2</v>
      </c>
    </row>
    <row r="63" spans="2:6" ht="20.100000000000001" customHeight="1" x14ac:dyDescent="0.25">
      <c r="B63" s="1" t="s">
        <v>134</v>
      </c>
      <c r="C63" s="1" t="s">
        <v>135</v>
      </c>
      <c r="D63" s="20">
        <f>SUMIF(tabla_entradas[Codigo],tabla_de_productos[[#This Row],[Codigo]],tabla_entradas[Cantidad])</f>
        <v>0</v>
      </c>
      <c r="E63" s="54">
        <f>SUMIF(tabla_salidas[Codigo],tabla_de_productos[[#This Row],[Codigo]],tabla_salidas[Cantidad])</f>
        <v>0</v>
      </c>
      <c r="F63" s="49">
        <f>tabla_de_productos[Entradas]-tabla_de_productos[Salidas]</f>
        <v>0</v>
      </c>
    </row>
    <row r="64" spans="2:6" ht="20.100000000000001" customHeight="1" x14ac:dyDescent="0.25">
      <c r="B64" s="1" t="s">
        <v>136</v>
      </c>
      <c r="C64" s="1" t="s">
        <v>137</v>
      </c>
      <c r="D64" s="20">
        <f>SUMIF(tabla_entradas[Codigo],tabla_de_productos[[#This Row],[Codigo]],tabla_entradas[Cantidad])</f>
        <v>0</v>
      </c>
      <c r="E64" s="54">
        <f>SUMIF(tabla_salidas[Codigo],tabla_de_productos[[#This Row],[Codigo]],tabla_salidas[Cantidad])</f>
        <v>0</v>
      </c>
      <c r="F64" s="49">
        <f>tabla_de_productos[Entradas]-tabla_de_productos[Salidas]</f>
        <v>0</v>
      </c>
    </row>
    <row r="65" spans="2:6" ht="20.100000000000001" customHeight="1" x14ac:dyDescent="0.25">
      <c r="B65" s="1" t="s">
        <v>138</v>
      </c>
      <c r="C65" s="1" t="s">
        <v>139</v>
      </c>
      <c r="D65" s="20">
        <f>SUMIF(tabla_entradas[Codigo],tabla_de_productos[[#This Row],[Codigo]],tabla_entradas[Cantidad])</f>
        <v>1</v>
      </c>
      <c r="E65" s="54">
        <f>SUMIF(tabla_salidas[Codigo],tabla_de_productos[[#This Row],[Codigo]],tabla_salidas[Cantidad])</f>
        <v>0</v>
      </c>
      <c r="F65" s="49">
        <f>tabla_de_productos[Entradas]-tabla_de_productos[Salidas]</f>
        <v>1</v>
      </c>
    </row>
    <row r="66" spans="2:6" ht="20.100000000000001" customHeight="1" x14ac:dyDescent="0.25">
      <c r="B66" s="1" t="s">
        <v>140</v>
      </c>
      <c r="C66" s="1" t="s">
        <v>141</v>
      </c>
      <c r="D66" s="20">
        <f>SUMIF(tabla_entradas[Codigo],tabla_de_productos[[#This Row],[Codigo]],tabla_entradas[Cantidad])</f>
        <v>1</v>
      </c>
      <c r="E66" s="54">
        <f>SUMIF(tabla_salidas[Codigo],tabla_de_productos[[#This Row],[Codigo]],tabla_salidas[Cantidad])</f>
        <v>0</v>
      </c>
      <c r="F66" s="49">
        <f>tabla_de_productos[Entradas]-tabla_de_productos[Salidas]</f>
        <v>1</v>
      </c>
    </row>
    <row r="67" spans="2:6" ht="20.100000000000001" customHeight="1" x14ac:dyDescent="0.25">
      <c r="B67" s="1" t="s">
        <v>142</v>
      </c>
      <c r="C67" s="1" t="s">
        <v>143</v>
      </c>
      <c r="D67" s="20">
        <f>SUMIF(tabla_entradas[Codigo],tabla_de_productos[[#This Row],[Codigo]],tabla_entradas[Cantidad])</f>
        <v>0</v>
      </c>
      <c r="E67" s="54">
        <f>SUMIF(tabla_salidas[Codigo],tabla_de_productos[[#This Row],[Codigo]],tabla_salidas[Cantidad])</f>
        <v>0</v>
      </c>
      <c r="F67" s="49">
        <f>tabla_de_productos[Entradas]-tabla_de_productos[Salidas]</f>
        <v>0</v>
      </c>
    </row>
    <row r="68" spans="2:6" ht="20.100000000000001" customHeight="1" x14ac:dyDescent="0.25">
      <c r="B68" s="1" t="s">
        <v>144</v>
      </c>
      <c r="C68" s="1" t="s">
        <v>145</v>
      </c>
      <c r="D68" s="20">
        <f>SUMIF(tabla_entradas[Codigo],tabla_de_productos[[#This Row],[Codigo]],tabla_entradas[Cantidad])</f>
        <v>0</v>
      </c>
      <c r="E68" s="54">
        <f>SUMIF(tabla_salidas[Codigo],tabla_de_productos[[#This Row],[Codigo]],tabla_salidas[Cantidad])</f>
        <v>0</v>
      </c>
      <c r="F68" s="49">
        <f>tabla_de_productos[Entradas]-tabla_de_productos[Salidas]</f>
        <v>0</v>
      </c>
    </row>
    <row r="69" spans="2:6" ht="20.100000000000001" customHeight="1" x14ac:dyDescent="0.25">
      <c r="B69" s="1" t="s">
        <v>146</v>
      </c>
      <c r="C69" s="1" t="s">
        <v>147</v>
      </c>
      <c r="D69" s="20">
        <f>SUMIF(tabla_entradas[Codigo],tabla_de_productos[[#This Row],[Codigo]],tabla_entradas[Cantidad])</f>
        <v>0</v>
      </c>
      <c r="E69" s="54">
        <f>SUMIF(tabla_salidas[Codigo],tabla_de_productos[[#This Row],[Codigo]],tabla_salidas[Cantidad])</f>
        <v>0</v>
      </c>
      <c r="F69" s="49">
        <f>tabla_de_productos[Entradas]-tabla_de_productos[Salidas]</f>
        <v>0</v>
      </c>
    </row>
    <row r="70" spans="2:6" ht="20.100000000000001" customHeight="1" x14ac:dyDescent="0.25">
      <c r="B70" s="1" t="s">
        <v>148</v>
      </c>
      <c r="C70" s="1" t="s">
        <v>149</v>
      </c>
      <c r="D70" s="20">
        <f>SUMIF(tabla_entradas[Codigo],tabla_de_productos[[#This Row],[Codigo]],tabla_entradas[Cantidad])</f>
        <v>0</v>
      </c>
      <c r="E70" s="54">
        <f>SUMIF(tabla_salidas[Codigo],tabla_de_productos[[#This Row],[Codigo]],tabla_salidas[Cantidad])</f>
        <v>0</v>
      </c>
      <c r="F70" s="49">
        <f>tabla_de_productos[Entradas]-tabla_de_productos[Salidas]</f>
        <v>0</v>
      </c>
    </row>
    <row r="71" spans="2:6" x14ac:dyDescent="0.25">
      <c r="B71" s="1" t="s">
        <v>150</v>
      </c>
      <c r="C71" s="1" t="s">
        <v>151</v>
      </c>
      <c r="D71" s="20">
        <f>SUMIF(tabla_entradas[Codigo],tabla_de_productos[[#This Row],[Codigo]],tabla_entradas[Cantidad])</f>
        <v>0</v>
      </c>
      <c r="E71" s="54">
        <f>SUMIF(tabla_salidas[Codigo],tabla_de_productos[[#This Row],[Codigo]],tabla_salidas[Cantidad])</f>
        <v>0</v>
      </c>
      <c r="F71" s="49">
        <f>tabla_de_productos[Entradas]-tabla_de_productos[Salidas]</f>
        <v>0</v>
      </c>
    </row>
    <row r="72" spans="2:6" x14ac:dyDescent="0.25">
      <c r="B72" s="1" t="s">
        <v>152</v>
      </c>
      <c r="C72" s="1" t="s">
        <v>153</v>
      </c>
      <c r="D72" s="20">
        <f>SUMIF(tabla_entradas[Codigo],tabla_de_productos[[#This Row],[Codigo]],tabla_entradas[Cantidad])</f>
        <v>0</v>
      </c>
      <c r="E72" s="54">
        <f>SUMIF(tabla_salidas[Codigo],tabla_de_productos[[#This Row],[Codigo]],tabla_salidas[Cantidad])</f>
        <v>0</v>
      </c>
      <c r="F72" s="49">
        <f>tabla_de_productos[Entradas]-tabla_de_productos[Salidas]</f>
        <v>0</v>
      </c>
    </row>
    <row r="73" spans="2:6" x14ac:dyDescent="0.25">
      <c r="B73" s="1" t="s">
        <v>154</v>
      </c>
      <c r="C73" s="1" t="s">
        <v>155</v>
      </c>
      <c r="D73" s="20">
        <f>SUMIF(tabla_entradas[Codigo],tabla_de_productos[[#This Row],[Codigo]],tabla_entradas[Cantidad])</f>
        <v>0</v>
      </c>
      <c r="E73" s="54">
        <f>SUMIF(tabla_salidas[Codigo],tabla_de_productos[[#This Row],[Codigo]],tabla_salidas[Cantidad])</f>
        <v>0</v>
      </c>
      <c r="F73" s="49">
        <f>tabla_de_productos[Entradas]-tabla_de_productos[Salidas]</f>
        <v>0</v>
      </c>
    </row>
    <row r="74" spans="2:6" x14ac:dyDescent="0.25">
      <c r="B74" s="1" t="s">
        <v>156</v>
      </c>
      <c r="C74" s="1" t="s">
        <v>157</v>
      </c>
      <c r="D74" s="20">
        <f>SUMIF(tabla_entradas[Codigo],tabla_de_productos[[#This Row],[Codigo]],tabla_entradas[Cantidad])</f>
        <v>3</v>
      </c>
      <c r="E74" s="54">
        <f>SUMIF(tabla_salidas[Codigo],tabla_de_productos[[#This Row],[Codigo]],tabla_salidas[Cantidad])</f>
        <v>0</v>
      </c>
      <c r="F74" s="49">
        <f>tabla_de_productos[Entradas]-tabla_de_productos[Salidas]</f>
        <v>3</v>
      </c>
    </row>
    <row r="75" spans="2:6" x14ac:dyDescent="0.25">
      <c r="B75" s="1" t="s">
        <v>158</v>
      </c>
      <c r="C75" s="1" t="s">
        <v>159</v>
      </c>
      <c r="D75" s="20">
        <f>SUMIF(tabla_entradas[Codigo],tabla_de_productos[[#This Row],[Codigo]],tabla_entradas[Cantidad])</f>
        <v>0</v>
      </c>
      <c r="E75" s="54">
        <f>SUMIF(tabla_salidas[Codigo],tabla_de_productos[[#This Row],[Codigo]],tabla_salidas[Cantidad])</f>
        <v>0</v>
      </c>
      <c r="F75" s="49">
        <f>tabla_de_productos[Entradas]-tabla_de_productos[Salidas]</f>
        <v>0</v>
      </c>
    </row>
    <row r="76" spans="2:6" x14ac:dyDescent="0.25">
      <c r="B76" s="1" t="s">
        <v>160</v>
      </c>
      <c r="C76" s="1" t="s">
        <v>161</v>
      </c>
      <c r="D76" s="20">
        <f>SUMIF(tabla_entradas[Codigo],tabla_de_productos[[#This Row],[Codigo]],tabla_entradas[Cantidad])</f>
        <v>3</v>
      </c>
      <c r="E76" s="54">
        <f>SUMIF(tabla_salidas[Codigo],tabla_de_productos[[#This Row],[Codigo]],tabla_salidas[Cantidad])</f>
        <v>0</v>
      </c>
      <c r="F76" s="49">
        <f>tabla_de_productos[Entradas]-tabla_de_productos[Salidas]</f>
        <v>3</v>
      </c>
    </row>
    <row r="77" spans="2:6" x14ac:dyDescent="0.25">
      <c r="B77" s="1" t="s">
        <v>162</v>
      </c>
      <c r="C77" s="1" t="s">
        <v>163</v>
      </c>
      <c r="D77" s="20">
        <f>SUMIF(tabla_entradas[Codigo],tabla_de_productos[[#This Row],[Codigo]],tabla_entradas[Cantidad])</f>
        <v>0</v>
      </c>
      <c r="E77" s="54">
        <f>SUMIF(tabla_salidas[Codigo],tabla_de_productos[[#This Row],[Codigo]],tabla_salidas[Cantidad])</f>
        <v>0</v>
      </c>
      <c r="F77" s="49">
        <f>tabla_de_productos[Entradas]-tabla_de_productos[Salidas]</f>
        <v>0</v>
      </c>
    </row>
    <row r="78" spans="2:6" x14ac:dyDescent="0.25">
      <c r="B78" s="1" t="s">
        <v>164</v>
      </c>
      <c r="C78" s="1" t="s">
        <v>165</v>
      </c>
      <c r="D78" s="20">
        <f>SUMIF(tabla_entradas[Codigo],tabla_de_productos[[#This Row],[Codigo]],tabla_entradas[Cantidad])</f>
        <v>2</v>
      </c>
      <c r="E78" s="54">
        <f>SUMIF(tabla_salidas[Codigo],tabla_de_productos[[#This Row],[Codigo]],tabla_salidas[Cantidad])</f>
        <v>0</v>
      </c>
      <c r="F78" s="49">
        <f>tabla_de_productos[Entradas]-tabla_de_productos[Salidas]</f>
        <v>2</v>
      </c>
    </row>
    <row r="79" spans="2:6" x14ac:dyDescent="0.25">
      <c r="B79" s="1" t="s">
        <v>166</v>
      </c>
      <c r="C79" s="1" t="s">
        <v>167</v>
      </c>
      <c r="D79" s="20">
        <f>SUMIF(tabla_entradas[Codigo],tabla_de_productos[[#This Row],[Codigo]],tabla_entradas[Cantidad])</f>
        <v>0</v>
      </c>
      <c r="E79" s="54">
        <f>SUMIF(tabla_salidas[Codigo],tabla_de_productos[[#This Row],[Codigo]],tabla_salidas[Cantidad])</f>
        <v>0</v>
      </c>
      <c r="F79" s="49">
        <f>tabla_de_productos[Entradas]-tabla_de_productos[Salidas]</f>
        <v>0</v>
      </c>
    </row>
    <row r="80" spans="2:6" x14ac:dyDescent="0.25">
      <c r="B80" s="1" t="s">
        <v>168</v>
      </c>
      <c r="C80" s="1" t="s">
        <v>169</v>
      </c>
      <c r="D80" s="20">
        <f>SUMIF(tabla_entradas[Codigo],tabla_de_productos[[#This Row],[Codigo]],tabla_entradas[Cantidad])</f>
        <v>1</v>
      </c>
      <c r="E80" s="54">
        <f>SUMIF(tabla_salidas[Codigo],tabla_de_productos[[#This Row],[Codigo]],tabla_salidas[Cantidad])</f>
        <v>0</v>
      </c>
      <c r="F80" s="49">
        <f>tabla_de_productos[Entradas]-tabla_de_productos[Salidas]</f>
        <v>1</v>
      </c>
    </row>
    <row r="81" spans="2:6" x14ac:dyDescent="0.25">
      <c r="B81" s="1" t="s">
        <v>170</v>
      </c>
      <c r="C81" s="1" t="s">
        <v>171</v>
      </c>
      <c r="D81" s="20">
        <f>SUMIF(tabla_entradas[Codigo],tabla_de_productos[[#This Row],[Codigo]],tabla_entradas[Cantidad])</f>
        <v>3</v>
      </c>
      <c r="E81" s="54">
        <f>SUMIF(tabla_salidas[Codigo],tabla_de_productos[[#This Row],[Codigo]],tabla_salidas[Cantidad])</f>
        <v>0</v>
      </c>
      <c r="F81" s="49">
        <f>tabla_de_productos[Entradas]-tabla_de_productos[Salidas]</f>
        <v>3</v>
      </c>
    </row>
    <row r="82" spans="2:6" x14ac:dyDescent="0.25">
      <c r="B82" s="1" t="s">
        <v>172</v>
      </c>
      <c r="C82" s="1" t="s">
        <v>173</v>
      </c>
      <c r="D82" s="20">
        <f>SUMIF(tabla_entradas[Codigo],tabla_de_productos[[#This Row],[Codigo]],tabla_entradas[Cantidad])</f>
        <v>1</v>
      </c>
      <c r="E82" s="54">
        <f>SUMIF(tabla_salidas[Codigo],tabla_de_productos[[#This Row],[Codigo]],tabla_salidas[Cantidad])</f>
        <v>0</v>
      </c>
      <c r="F82" s="49">
        <f>tabla_de_productos[Entradas]-tabla_de_productos[Salidas]</f>
        <v>1</v>
      </c>
    </row>
    <row r="83" spans="2:6" x14ac:dyDescent="0.25">
      <c r="B83" s="1" t="s">
        <v>174</v>
      </c>
      <c r="C83" s="1" t="s">
        <v>175</v>
      </c>
      <c r="D83" s="20">
        <f>SUMIF(tabla_entradas[Codigo],tabla_de_productos[[#This Row],[Codigo]],tabla_entradas[Cantidad])</f>
        <v>8</v>
      </c>
      <c r="E83" s="54">
        <f>SUMIF(tabla_salidas[Codigo],tabla_de_productos[[#This Row],[Codigo]],tabla_salidas[Cantidad])</f>
        <v>0</v>
      </c>
      <c r="F83" s="49">
        <f>tabla_de_productos[Entradas]-tabla_de_productos[Salidas]</f>
        <v>8</v>
      </c>
    </row>
    <row r="84" spans="2:6" x14ac:dyDescent="0.25">
      <c r="B84" s="1" t="s">
        <v>176</v>
      </c>
      <c r="C84" s="1" t="s">
        <v>177</v>
      </c>
      <c r="D84" s="20">
        <f>SUMIF(tabla_entradas[Codigo],tabla_de_productos[[#This Row],[Codigo]],tabla_entradas[Cantidad])</f>
        <v>1</v>
      </c>
      <c r="E84" s="54">
        <f>SUMIF(tabla_salidas[Codigo],tabla_de_productos[[#This Row],[Codigo]],tabla_salidas[Cantidad])</f>
        <v>0</v>
      </c>
      <c r="F84" s="49">
        <f>tabla_de_productos[Entradas]-tabla_de_productos[Salidas]</f>
        <v>1</v>
      </c>
    </row>
    <row r="85" spans="2:6" x14ac:dyDescent="0.25">
      <c r="B85" s="1" t="s">
        <v>178</v>
      </c>
      <c r="C85" s="1" t="s">
        <v>179</v>
      </c>
      <c r="D85" s="20">
        <f>SUMIF(tabla_entradas[Codigo],tabla_de_productos[[#This Row],[Codigo]],tabla_entradas[Cantidad])</f>
        <v>1</v>
      </c>
      <c r="E85" s="54">
        <f>SUMIF(tabla_salidas[Codigo],tabla_de_productos[[#This Row],[Codigo]],tabla_salidas[Cantidad])</f>
        <v>0</v>
      </c>
      <c r="F85" s="49">
        <f>tabla_de_productos[Entradas]-tabla_de_productos[Salidas]</f>
        <v>1</v>
      </c>
    </row>
    <row r="86" spans="2:6" x14ac:dyDescent="0.25">
      <c r="B86" s="1" t="s">
        <v>180</v>
      </c>
      <c r="C86" s="1" t="s">
        <v>181</v>
      </c>
      <c r="D86" s="20">
        <f>SUMIF(tabla_entradas[Codigo],tabla_de_productos[[#This Row],[Codigo]],tabla_entradas[Cantidad])</f>
        <v>1</v>
      </c>
      <c r="E86" s="54">
        <f>SUMIF(tabla_salidas[Codigo],tabla_de_productos[[#This Row],[Codigo]],tabla_salidas[Cantidad])</f>
        <v>0</v>
      </c>
      <c r="F86" s="49">
        <f>tabla_de_productos[Entradas]-tabla_de_productos[Salidas]</f>
        <v>1</v>
      </c>
    </row>
    <row r="87" spans="2:6" x14ac:dyDescent="0.25">
      <c r="B87" s="1" t="s">
        <v>182</v>
      </c>
      <c r="C87" s="1" t="s">
        <v>183</v>
      </c>
      <c r="D87" s="20">
        <f>SUMIF(tabla_entradas[Codigo],tabla_de_productos[[#This Row],[Codigo]],tabla_entradas[Cantidad])</f>
        <v>1</v>
      </c>
      <c r="E87" s="54">
        <f>SUMIF(tabla_salidas[Codigo],tabla_de_productos[[#This Row],[Codigo]],tabla_salidas[Cantidad])</f>
        <v>0</v>
      </c>
      <c r="F87" s="49">
        <f>tabla_de_productos[Entradas]-tabla_de_productos[Salidas]</f>
        <v>1</v>
      </c>
    </row>
    <row r="88" spans="2:6" x14ac:dyDescent="0.25">
      <c r="B88" s="1" t="s">
        <v>184</v>
      </c>
      <c r="C88" s="1" t="s">
        <v>185</v>
      </c>
      <c r="D88" s="20">
        <f>SUMIF(tabla_entradas[Codigo],tabla_de_productos[[#This Row],[Codigo]],tabla_entradas[Cantidad])</f>
        <v>2</v>
      </c>
      <c r="E88" s="54">
        <f>SUMIF(tabla_salidas[Codigo],tabla_de_productos[[#This Row],[Codigo]],tabla_salidas[Cantidad])</f>
        <v>0</v>
      </c>
      <c r="F88" s="49">
        <f>tabla_de_productos[Entradas]-tabla_de_productos[Salidas]</f>
        <v>2</v>
      </c>
    </row>
    <row r="89" spans="2:6" x14ac:dyDescent="0.25">
      <c r="B89" s="1" t="s">
        <v>186</v>
      </c>
      <c r="C89" s="1" t="s">
        <v>187</v>
      </c>
      <c r="D89" s="20">
        <f>SUMIF(tabla_entradas[Codigo],tabla_de_productos[[#This Row],[Codigo]],tabla_entradas[Cantidad])</f>
        <v>3</v>
      </c>
      <c r="E89" s="54">
        <f>SUMIF(tabla_salidas[Codigo],tabla_de_productos[[#This Row],[Codigo]],tabla_salidas[Cantidad])</f>
        <v>0</v>
      </c>
      <c r="F89" s="49">
        <f>tabla_de_productos[Entradas]-tabla_de_productos[Salidas]</f>
        <v>3</v>
      </c>
    </row>
    <row r="90" spans="2:6" x14ac:dyDescent="0.25">
      <c r="B90" s="1" t="s">
        <v>188</v>
      </c>
      <c r="C90" s="1" t="s">
        <v>189</v>
      </c>
      <c r="D90" s="20">
        <f>SUMIF(tabla_entradas[Codigo],tabla_de_productos[[#This Row],[Codigo]],tabla_entradas[Cantidad])</f>
        <v>0</v>
      </c>
      <c r="E90" s="54">
        <f>SUMIF(tabla_salidas[Codigo],tabla_de_productos[[#This Row],[Codigo]],tabla_salidas[Cantidad])</f>
        <v>0</v>
      </c>
      <c r="F90" s="49">
        <f>tabla_de_productos[Entradas]-tabla_de_productos[Salidas]</f>
        <v>0</v>
      </c>
    </row>
    <row r="91" spans="2:6" x14ac:dyDescent="0.25">
      <c r="B91" s="1" t="s">
        <v>190</v>
      </c>
      <c r="C91" s="1" t="s">
        <v>191</v>
      </c>
      <c r="D91" s="20">
        <f>SUMIF(tabla_entradas[Codigo],tabla_de_productos[[#This Row],[Codigo]],tabla_entradas[Cantidad])</f>
        <v>2</v>
      </c>
      <c r="E91" s="54">
        <f>SUMIF(tabla_salidas[Codigo],tabla_de_productos[[#This Row],[Codigo]],tabla_salidas[Cantidad])</f>
        <v>0</v>
      </c>
      <c r="F91" s="49">
        <f>tabla_de_productos[Entradas]-tabla_de_productos[Salidas]</f>
        <v>2</v>
      </c>
    </row>
    <row r="92" spans="2:6" x14ac:dyDescent="0.25">
      <c r="B92" s="1" t="s">
        <v>192</v>
      </c>
      <c r="C92" s="1" t="s">
        <v>193</v>
      </c>
      <c r="D92" s="20">
        <f>SUMIF(tabla_entradas[Codigo],tabla_de_productos[[#This Row],[Codigo]],tabla_entradas[Cantidad])</f>
        <v>4</v>
      </c>
      <c r="E92" s="54">
        <f>SUMIF(tabla_salidas[Codigo],tabla_de_productos[[#This Row],[Codigo]],tabla_salidas[Cantidad])</f>
        <v>0</v>
      </c>
      <c r="F92" s="49">
        <f>tabla_de_productos[Entradas]-tabla_de_productos[Salidas]</f>
        <v>4</v>
      </c>
    </row>
    <row r="93" spans="2:6" x14ac:dyDescent="0.25">
      <c r="B93" s="1" t="s">
        <v>194</v>
      </c>
      <c r="C93" s="1" t="s">
        <v>195</v>
      </c>
      <c r="D93" s="20">
        <f>SUMIF(tabla_entradas[Codigo],tabla_de_productos[[#This Row],[Codigo]],tabla_entradas[Cantidad])</f>
        <v>0</v>
      </c>
      <c r="E93" s="54">
        <f>SUMIF(tabla_salidas[Codigo],tabla_de_productos[[#This Row],[Codigo]],tabla_salidas[Cantidad])</f>
        <v>0</v>
      </c>
      <c r="F93" s="49">
        <f>tabla_de_productos[Entradas]-tabla_de_productos[Salidas]</f>
        <v>0</v>
      </c>
    </row>
    <row r="94" spans="2:6" x14ac:dyDescent="0.25">
      <c r="B94" s="1" t="s">
        <v>196</v>
      </c>
      <c r="C94" s="1" t="s">
        <v>197</v>
      </c>
      <c r="D94" s="20">
        <f>SUMIF(tabla_entradas[Codigo],tabla_de_productos[[#This Row],[Codigo]],tabla_entradas[Cantidad])</f>
        <v>0</v>
      </c>
      <c r="E94" s="54">
        <f>SUMIF(tabla_salidas[Codigo],tabla_de_productos[[#This Row],[Codigo]],tabla_salidas[Cantidad])</f>
        <v>0</v>
      </c>
      <c r="F94" s="49">
        <f>tabla_de_productos[Entradas]-tabla_de_productos[Salidas]</f>
        <v>0</v>
      </c>
    </row>
    <row r="95" spans="2:6" x14ac:dyDescent="0.25">
      <c r="B95" s="1" t="s">
        <v>198</v>
      </c>
      <c r="C95" s="1" t="s">
        <v>199</v>
      </c>
      <c r="D95" s="20">
        <f>SUMIF(tabla_entradas[Codigo],tabla_de_productos[[#This Row],[Codigo]],tabla_entradas[Cantidad])</f>
        <v>0</v>
      </c>
      <c r="E95" s="54">
        <f>SUMIF(tabla_salidas[Codigo],tabla_de_productos[[#This Row],[Codigo]],tabla_salidas[Cantidad])</f>
        <v>0</v>
      </c>
      <c r="F95" s="49">
        <f>tabla_de_productos[Entradas]-tabla_de_productos[Salidas]</f>
        <v>0</v>
      </c>
    </row>
    <row r="96" spans="2:6" x14ac:dyDescent="0.25">
      <c r="B96" s="1" t="s">
        <v>200</v>
      </c>
      <c r="C96" s="1" t="s">
        <v>201</v>
      </c>
      <c r="D96" s="20">
        <f>SUMIF(tabla_entradas[Codigo],tabla_de_productos[[#This Row],[Codigo]],tabla_entradas[Cantidad])</f>
        <v>2</v>
      </c>
      <c r="E96" s="54">
        <f>SUMIF(tabla_salidas[Codigo],tabla_de_productos[[#This Row],[Codigo]],tabla_salidas[Cantidad])</f>
        <v>0</v>
      </c>
      <c r="F96" s="49">
        <f>tabla_de_productos[Entradas]-tabla_de_productos[Salidas]</f>
        <v>2</v>
      </c>
    </row>
    <row r="97" spans="2:6" x14ac:dyDescent="0.25">
      <c r="B97" s="1" t="s">
        <v>202</v>
      </c>
      <c r="C97" s="1" t="s">
        <v>203</v>
      </c>
      <c r="D97" s="20">
        <f>SUMIF(tabla_entradas[Codigo],tabla_de_productos[[#This Row],[Codigo]],tabla_entradas[Cantidad])</f>
        <v>8</v>
      </c>
      <c r="E97" s="54">
        <f>SUMIF(tabla_salidas[Codigo],tabla_de_productos[[#This Row],[Codigo]],tabla_salidas[Cantidad])</f>
        <v>0</v>
      </c>
      <c r="F97" s="49">
        <f>tabla_de_productos[Entradas]-tabla_de_productos[Salidas]</f>
        <v>8</v>
      </c>
    </row>
    <row r="98" spans="2:6" x14ac:dyDescent="0.25">
      <c r="B98" s="1" t="s">
        <v>204</v>
      </c>
      <c r="C98" s="1" t="s">
        <v>205</v>
      </c>
      <c r="D98" s="20">
        <f>SUMIF(tabla_entradas[Codigo],tabla_de_productos[[#This Row],[Codigo]],tabla_entradas[Cantidad])</f>
        <v>5</v>
      </c>
      <c r="E98" s="54">
        <f>SUMIF(tabla_salidas[Codigo],tabla_de_productos[[#This Row],[Codigo]],tabla_salidas[Cantidad])</f>
        <v>0</v>
      </c>
      <c r="F98" s="49">
        <f>tabla_de_productos[Entradas]-tabla_de_productos[Salidas]</f>
        <v>5</v>
      </c>
    </row>
    <row r="99" spans="2:6" x14ac:dyDescent="0.25">
      <c r="B99" s="1" t="s">
        <v>206</v>
      </c>
      <c r="C99" s="1" t="s">
        <v>207</v>
      </c>
      <c r="D99" s="20">
        <f>SUMIF(tabla_entradas[Codigo],tabla_de_productos[[#This Row],[Codigo]],tabla_entradas[Cantidad])</f>
        <v>6</v>
      </c>
      <c r="E99" s="54">
        <f>SUMIF(tabla_salidas[Codigo],tabla_de_productos[[#This Row],[Codigo]],tabla_salidas[Cantidad])</f>
        <v>0</v>
      </c>
      <c r="F99" s="49">
        <f>tabla_de_productos[Entradas]-tabla_de_productos[Salidas]</f>
        <v>6</v>
      </c>
    </row>
    <row r="100" spans="2:6" x14ac:dyDescent="0.25">
      <c r="B100" s="1" t="s">
        <v>208</v>
      </c>
      <c r="C100" s="1" t="s">
        <v>209</v>
      </c>
      <c r="D100" s="20">
        <f>SUMIF(tabla_entradas[Codigo],tabla_de_productos[[#This Row],[Codigo]],tabla_entradas[Cantidad])</f>
        <v>2</v>
      </c>
      <c r="E100" s="54">
        <f>SUMIF(tabla_salidas[Codigo],tabla_de_productos[[#This Row],[Codigo]],tabla_salidas[Cantidad])</f>
        <v>0</v>
      </c>
      <c r="F100" s="49">
        <f>tabla_de_productos[Entradas]-tabla_de_productos[Salidas]</f>
        <v>2</v>
      </c>
    </row>
    <row r="101" spans="2:6" x14ac:dyDescent="0.25">
      <c r="B101" s="1" t="s">
        <v>210</v>
      </c>
      <c r="C101" s="1" t="s">
        <v>211</v>
      </c>
      <c r="D101" s="20">
        <f>SUMIF(tabla_entradas[Codigo],tabla_de_productos[[#This Row],[Codigo]],tabla_entradas[Cantidad])</f>
        <v>1</v>
      </c>
      <c r="E101" s="54">
        <f>SUMIF(tabla_salidas[Codigo],tabla_de_productos[[#This Row],[Codigo]],tabla_salidas[Cantidad])</f>
        <v>0</v>
      </c>
      <c r="F101" s="49">
        <f>tabla_de_productos[Entradas]-tabla_de_productos[Salidas]</f>
        <v>1</v>
      </c>
    </row>
    <row r="102" spans="2:6" x14ac:dyDescent="0.25">
      <c r="B102" s="1" t="s">
        <v>212</v>
      </c>
      <c r="C102" s="1" t="s">
        <v>213</v>
      </c>
      <c r="D102" s="20">
        <f>SUMIF(tabla_entradas[Codigo],tabla_de_productos[[#This Row],[Codigo]],tabla_entradas[Cantidad])</f>
        <v>11</v>
      </c>
      <c r="E102" s="54">
        <f>SUMIF(tabla_salidas[Codigo],tabla_de_productos[[#This Row],[Codigo]],tabla_salidas[Cantidad])</f>
        <v>0</v>
      </c>
      <c r="F102" s="49">
        <f>tabla_de_productos[Entradas]-tabla_de_productos[Salidas]</f>
        <v>11</v>
      </c>
    </row>
    <row r="103" spans="2:6" x14ac:dyDescent="0.25">
      <c r="B103" s="1" t="s">
        <v>214</v>
      </c>
      <c r="C103" s="1" t="s">
        <v>215</v>
      </c>
      <c r="D103" s="20">
        <f>SUMIF(tabla_entradas[Codigo],tabla_de_productos[[#This Row],[Codigo]],tabla_entradas[Cantidad])</f>
        <v>3</v>
      </c>
      <c r="E103" s="54">
        <f>SUMIF(tabla_salidas[Codigo],tabla_de_productos[[#This Row],[Codigo]],tabla_salidas[Cantidad])</f>
        <v>0</v>
      </c>
      <c r="F103" s="49">
        <f>tabla_de_productos[Entradas]-tabla_de_productos[Salidas]</f>
        <v>3</v>
      </c>
    </row>
    <row r="104" spans="2:6" x14ac:dyDescent="0.25">
      <c r="B104" s="1" t="s">
        <v>216</v>
      </c>
      <c r="C104" s="1" t="s">
        <v>217</v>
      </c>
      <c r="D104" s="20">
        <f>SUMIF(tabla_entradas[Codigo],tabla_de_productos[[#This Row],[Codigo]],tabla_entradas[Cantidad])</f>
        <v>2</v>
      </c>
      <c r="E104" s="54">
        <f>SUMIF(tabla_salidas[Codigo],tabla_de_productos[[#This Row],[Codigo]],tabla_salidas[Cantidad])</f>
        <v>0</v>
      </c>
      <c r="F104" s="49">
        <f>tabla_de_productos[Entradas]-tabla_de_productos[Salidas]</f>
        <v>2</v>
      </c>
    </row>
    <row r="105" spans="2:6" x14ac:dyDescent="0.25">
      <c r="B105" s="1" t="s">
        <v>218</v>
      </c>
      <c r="C105" s="1" t="s">
        <v>219</v>
      </c>
      <c r="D105" s="20">
        <f>SUMIF(tabla_entradas[Codigo],tabla_de_productos[[#This Row],[Codigo]],tabla_entradas[Cantidad])</f>
        <v>1</v>
      </c>
      <c r="E105" s="54">
        <f>SUMIF(tabla_salidas[Codigo],tabla_de_productos[[#This Row],[Codigo]],tabla_salidas[Cantidad])</f>
        <v>0</v>
      </c>
      <c r="F105" s="49">
        <f>tabla_de_productos[Entradas]-tabla_de_productos[Salidas]</f>
        <v>1</v>
      </c>
    </row>
    <row r="106" spans="2:6" x14ac:dyDescent="0.25">
      <c r="B106" s="1" t="s">
        <v>220</v>
      </c>
      <c r="C106" s="1" t="s">
        <v>304</v>
      </c>
      <c r="D106" s="20">
        <f>SUMIF(tabla_entradas[Codigo],tabla_de_productos[[#This Row],[Codigo]],tabla_entradas[Cantidad])</f>
        <v>2</v>
      </c>
      <c r="E106" s="54">
        <f>SUMIF(tabla_salidas[Codigo],tabla_de_productos[[#This Row],[Codigo]],tabla_salidas[Cantidad])</f>
        <v>0</v>
      </c>
      <c r="F106" s="49">
        <f>tabla_de_productos[Entradas]-tabla_de_productos[Salidas]</f>
        <v>2</v>
      </c>
    </row>
    <row r="107" spans="2:6" x14ac:dyDescent="0.25">
      <c r="B107" s="1" t="s">
        <v>221</v>
      </c>
      <c r="C107" s="1" t="s">
        <v>222</v>
      </c>
      <c r="D107" s="20">
        <f>SUMIF(tabla_entradas[Codigo],tabla_de_productos[[#This Row],[Codigo]],tabla_entradas[Cantidad])</f>
        <v>1</v>
      </c>
      <c r="E107" s="54">
        <f>SUMIF(tabla_salidas[Codigo],tabla_de_productos[[#This Row],[Codigo]],tabla_salidas[Cantidad])</f>
        <v>0</v>
      </c>
      <c r="F107" s="49">
        <f>tabla_de_productos[Entradas]-tabla_de_productos[Salidas]</f>
        <v>1</v>
      </c>
    </row>
    <row r="108" spans="2:6" x14ac:dyDescent="0.25">
      <c r="B108" s="1" t="s">
        <v>223</v>
      </c>
      <c r="C108" s="1" t="s">
        <v>224</v>
      </c>
      <c r="D108" s="20">
        <f>SUMIF(tabla_entradas[Codigo],tabla_de_productos[[#This Row],[Codigo]],tabla_entradas[Cantidad])</f>
        <v>1</v>
      </c>
      <c r="E108" s="54">
        <f>SUMIF(tabla_salidas[Codigo],tabla_de_productos[[#This Row],[Codigo]],tabla_salidas[Cantidad])</f>
        <v>0</v>
      </c>
      <c r="F108" s="49">
        <f>tabla_de_productos[Entradas]-tabla_de_productos[Salidas]</f>
        <v>1</v>
      </c>
    </row>
    <row r="109" spans="2:6" x14ac:dyDescent="0.25">
      <c r="B109" s="1" t="s">
        <v>225</v>
      </c>
      <c r="C109" s="1" t="s">
        <v>226</v>
      </c>
      <c r="D109" s="20">
        <f>SUMIF(tabla_entradas[Codigo],tabla_de_productos[[#This Row],[Codigo]],tabla_entradas[Cantidad])</f>
        <v>1</v>
      </c>
      <c r="E109" s="54">
        <f>SUMIF(tabla_salidas[Codigo],tabla_de_productos[[#This Row],[Codigo]],tabla_salidas[Cantidad])</f>
        <v>0</v>
      </c>
      <c r="F109" s="49">
        <f>tabla_de_productos[Entradas]-tabla_de_productos[Salidas]</f>
        <v>1</v>
      </c>
    </row>
    <row r="110" spans="2:6" x14ac:dyDescent="0.25">
      <c r="B110" s="1" t="s">
        <v>227</v>
      </c>
      <c r="C110" s="1" t="s">
        <v>228</v>
      </c>
      <c r="D110" s="20">
        <f>SUMIF(tabla_entradas[Codigo],tabla_de_productos[[#This Row],[Codigo]],tabla_entradas[Cantidad])</f>
        <v>5</v>
      </c>
      <c r="E110" s="54">
        <f>SUMIF(tabla_salidas[Codigo],tabla_de_productos[[#This Row],[Codigo]],tabla_salidas[Cantidad])</f>
        <v>0</v>
      </c>
      <c r="F110" s="49">
        <f>tabla_de_productos[Entradas]-tabla_de_productos[Salidas]</f>
        <v>5</v>
      </c>
    </row>
    <row r="111" spans="2:6" x14ac:dyDescent="0.25">
      <c r="B111" s="1" t="s">
        <v>229</v>
      </c>
      <c r="C111" s="1" t="s">
        <v>230</v>
      </c>
      <c r="D111" s="20">
        <f>SUMIF(tabla_entradas[Codigo],tabla_de_productos[[#This Row],[Codigo]],tabla_entradas[Cantidad])</f>
        <v>1</v>
      </c>
      <c r="E111" s="54">
        <f>SUMIF(tabla_salidas[Codigo],tabla_de_productos[[#This Row],[Codigo]],tabla_salidas[Cantidad])</f>
        <v>0</v>
      </c>
      <c r="F111" s="49">
        <f>tabla_de_productos[Entradas]-tabla_de_productos[Salidas]</f>
        <v>1</v>
      </c>
    </row>
    <row r="112" spans="2:6" x14ac:dyDescent="0.25">
      <c r="B112" s="1" t="s">
        <v>231</v>
      </c>
      <c r="C112" s="1" t="s">
        <v>232</v>
      </c>
      <c r="D112" s="20">
        <f>SUMIF(tabla_entradas[Codigo],tabla_de_productos[[#This Row],[Codigo]],tabla_entradas[Cantidad])</f>
        <v>0</v>
      </c>
      <c r="E112" s="54">
        <f>SUMIF(tabla_salidas[Codigo],tabla_de_productos[[#This Row],[Codigo]],tabla_salidas[Cantidad])</f>
        <v>0</v>
      </c>
      <c r="F112" s="49">
        <f>tabla_de_productos[Entradas]-tabla_de_productos[Salidas]</f>
        <v>0</v>
      </c>
    </row>
    <row r="113" spans="2:6" x14ac:dyDescent="0.25">
      <c r="B113" s="1" t="s">
        <v>233</v>
      </c>
      <c r="C113" s="1" t="s">
        <v>234</v>
      </c>
      <c r="D113" s="20">
        <f>SUMIF(tabla_entradas[Codigo],tabla_de_productos[[#This Row],[Codigo]],tabla_entradas[Cantidad])</f>
        <v>0</v>
      </c>
      <c r="E113" s="54">
        <f>SUMIF(tabla_salidas[Codigo],tabla_de_productos[[#This Row],[Codigo]],tabla_salidas[Cantidad])</f>
        <v>0</v>
      </c>
      <c r="F113" s="49">
        <f>tabla_de_productos[Entradas]-tabla_de_productos[Salidas]</f>
        <v>0</v>
      </c>
    </row>
    <row r="114" spans="2:6" x14ac:dyDescent="0.25">
      <c r="B114" s="1" t="s">
        <v>235</v>
      </c>
      <c r="C114" s="1" t="s">
        <v>236</v>
      </c>
      <c r="D114" s="20">
        <f>SUMIF(tabla_entradas[Codigo],tabla_de_productos[[#This Row],[Codigo]],tabla_entradas[Cantidad])</f>
        <v>2</v>
      </c>
      <c r="E114" s="54">
        <f>SUMIF(tabla_salidas[Codigo],tabla_de_productos[[#This Row],[Codigo]],tabla_salidas[Cantidad])</f>
        <v>0</v>
      </c>
      <c r="F114" s="49">
        <f>tabla_de_productos[Entradas]-tabla_de_productos[Salidas]</f>
        <v>2</v>
      </c>
    </row>
    <row r="115" spans="2:6" x14ac:dyDescent="0.25">
      <c r="B115" s="1" t="s">
        <v>237</v>
      </c>
      <c r="C115" s="1" t="s">
        <v>238</v>
      </c>
      <c r="D115" s="20">
        <f>SUMIF(tabla_entradas[Codigo],tabla_de_productos[[#This Row],[Codigo]],tabla_entradas[Cantidad])</f>
        <v>2</v>
      </c>
      <c r="E115" s="54">
        <f>SUMIF(tabla_salidas[Codigo],tabla_de_productos[[#This Row],[Codigo]],tabla_salidas[Cantidad])</f>
        <v>0</v>
      </c>
      <c r="F115" s="49">
        <f>tabla_de_productos[Entradas]-tabla_de_productos[Salidas]</f>
        <v>2</v>
      </c>
    </row>
    <row r="116" spans="2:6" x14ac:dyDescent="0.25">
      <c r="B116" s="1" t="s">
        <v>239</v>
      </c>
      <c r="C116" s="1" t="s">
        <v>240</v>
      </c>
      <c r="D116" s="20">
        <f>SUMIF(tabla_entradas[Codigo],tabla_de_productos[[#This Row],[Codigo]],tabla_entradas[Cantidad])</f>
        <v>4</v>
      </c>
      <c r="E116" s="54">
        <f>SUMIF(tabla_salidas[Codigo],tabla_de_productos[[#This Row],[Codigo]],tabla_salidas[Cantidad])</f>
        <v>0</v>
      </c>
      <c r="F116" s="49">
        <f>tabla_de_productos[Entradas]-tabla_de_productos[Salidas]</f>
        <v>4</v>
      </c>
    </row>
    <row r="117" spans="2:6" x14ac:dyDescent="0.25">
      <c r="B117" s="1" t="s">
        <v>241</v>
      </c>
      <c r="C117" s="1" t="s">
        <v>242</v>
      </c>
      <c r="D117" s="20">
        <f>SUMIF(tabla_entradas[Codigo],tabla_de_productos[[#This Row],[Codigo]],tabla_entradas[Cantidad])</f>
        <v>0</v>
      </c>
      <c r="E117" s="54">
        <f>SUMIF(tabla_salidas[Codigo],tabla_de_productos[[#This Row],[Codigo]],tabla_salidas[Cantidad])</f>
        <v>0</v>
      </c>
      <c r="F117" s="49">
        <f>tabla_de_productos[Entradas]-tabla_de_productos[Salidas]</f>
        <v>0</v>
      </c>
    </row>
    <row r="118" spans="2:6" x14ac:dyDescent="0.25">
      <c r="B118" s="1" t="s">
        <v>243</v>
      </c>
      <c r="C118" s="1" t="s">
        <v>244</v>
      </c>
      <c r="D118" s="20">
        <f>SUMIF(tabla_entradas[Codigo],tabla_de_productos[[#This Row],[Codigo]],tabla_entradas[Cantidad])</f>
        <v>2</v>
      </c>
      <c r="E118" s="54">
        <f>SUMIF(tabla_salidas[Codigo],tabla_de_productos[[#This Row],[Codigo]],tabla_salidas[Cantidad])</f>
        <v>0</v>
      </c>
      <c r="F118" s="49">
        <f>tabla_de_productos[Entradas]-tabla_de_productos[Salidas]</f>
        <v>2</v>
      </c>
    </row>
    <row r="119" spans="2:6" x14ac:dyDescent="0.25">
      <c r="B119" s="1" t="s">
        <v>245</v>
      </c>
      <c r="C119" s="1" t="s">
        <v>246</v>
      </c>
      <c r="D119" s="20">
        <f>SUMIF(tabla_entradas[Codigo],tabla_de_productos[[#This Row],[Codigo]],tabla_entradas[Cantidad])</f>
        <v>0</v>
      </c>
      <c r="E119" s="54">
        <f>SUMIF(tabla_salidas[Codigo],tabla_de_productos[[#This Row],[Codigo]],tabla_salidas[Cantidad])</f>
        <v>0</v>
      </c>
      <c r="F119" s="49">
        <f>tabla_de_productos[Entradas]-tabla_de_productos[Salidas]</f>
        <v>0</v>
      </c>
    </row>
    <row r="120" spans="2:6" x14ac:dyDescent="0.25">
      <c r="B120" s="1" t="s">
        <v>247</v>
      </c>
      <c r="C120" s="1" t="s">
        <v>248</v>
      </c>
      <c r="D120" s="20">
        <f>SUMIF(tabla_entradas[Codigo],tabla_de_productos[[#This Row],[Codigo]],tabla_entradas[Cantidad])</f>
        <v>2</v>
      </c>
      <c r="E120" s="54">
        <f>SUMIF(tabla_salidas[Codigo],tabla_de_productos[[#This Row],[Codigo]],tabla_salidas[Cantidad])</f>
        <v>0</v>
      </c>
      <c r="F120" s="49">
        <f>tabla_de_productos[Entradas]-tabla_de_productos[Salidas]</f>
        <v>2</v>
      </c>
    </row>
    <row r="121" spans="2:6" x14ac:dyDescent="0.25">
      <c r="B121" s="1" t="s">
        <v>249</v>
      </c>
      <c r="C121" s="1" t="s">
        <v>250</v>
      </c>
      <c r="D121" s="20">
        <f>SUMIF(tabla_entradas[Codigo],tabla_de_productos[[#This Row],[Codigo]],tabla_entradas[Cantidad])</f>
        <v>0</v>
      </c>
      <c r="E121" s="54">
        <f>SUMIF(tabla_salidas[Codigo],tabla_de_productos[[#This Row],[Codigo]],tabla_salidas[Cantidad])</f>
        <v>0</v>
      </c>
      <c r="F121" s="49">
        <f>tabla_de_productos[Entradas]-tabla_de_productos[Salidas]</f>
        <v>0</v>
      </c>
    </row>
    <row r="122" spans="2:6" x14ac:dyDescent="0.25">
      <c r="B122" s="1" t="s">
        <v>251</v>
      </c>
      <c r="C122" s="1" t="s">
        <v>252</v>
      </c>
      <c r="D122" s="20">
        <f>SUMIF(tabla_entradas[Codigo],tabla_de_productos[[#This Row],[Codigo]],tabla_entradas[Cantidad])</f>
        <v>2</v>
      </c>
      <c r="E122" s="54">
        <f>SUMIF(tabla_salidas[Codigo],tabla_de_productos[[#This Row],[Codigo]],tabla_salidas[Cantidad])</f>
        <v>0</v>
      </c>
      <c r="F122" s="49">
        <f>tabla_de_productos[Entradas]-tabla_de_productos[Salidas]</f>
        <v>2</v>
      </c>
    </row>
    <row r="123" spans="2:6" x14ac:dyDescent="0.25">
      <c r="B123" s="1" t="s">
        <v>253</v>
      </c>
      <c r="C123" s="1" t="s">
        <v>254</v>
      </c>
      <c r="D123" s="20">
        <f>SUMIF(tabla_entradas[Codigo],tabla_de_productos[[#This Row],[Codigo]],tabla_entradas[Cantidad])</f>
        <v>2</v>
      </c>
      <c r="E123" s="54">
        <f>SUMIF(tabla_salidas[Codigo],tabla_de_productos[[#This Row],[Codigo]],tabla_salidas[Cantidad])</f>
        <v>0</v>
      </c>
      <c r="F123" s="49">
        <f>tabla_de_productos[Entradas]-tabla_de_productos[Salidas]</f>
        <v>2</v>
      </c>
    </row>
    <row r="124" spans="2:6" x14ac:dyDescent="0.25">
      <c r="B124" s="1" t="s">
        <v>255</v>
      </c>
      <c r="C124" s="1" t="s">
        <v>256</v>
      </c>
      <c r="D124" s="20">
        <f>SUMIF(tabla_entradas[Codigo],tabla_de_productos[[#This Row],[Codigo]],tabla_entradas[Cantidad])</f>
        <v>2</v>
      </c>
      <c r="E124" s="54">
        <f>SUMIF(tabla_salidas[Codigo],tabla_de_productos[[#This Row],[Codigo]],tabla_salidas[Cantidad])</f>
        <v>0</v>
      </c>
      <c r="F124" s="49">
        <f>tabla_de_productos[Entradas]-tabla_de_productos[Salidas]</f>
        <v>2</v>
      </c>
    </row>
    <row r="125" spans="2:6" x14ac:dyDescent="0.25">
      <c r="B125" s="1" t="s">
        <v>257</v>
      </c>
      <c r="C125" s="1" t="s">
        <v>258</v>
      </c>
      <c r="D125" s="20">
        <f>SUMIF(tabla_entradas[Codigo],tabla_de_productos[[#This Row],[Codigo]],tabla_entradas[Cantidad])</f>
        <v>0</v>
      </c>
      <c r="E125" s="54">
        <f>SUMIF(tabla_salidas[Codigo],tabla_de_productos[[#This Row],[Codigo]],tabla_salidas[Cantidad])</f>
        <v>0</v>
      </c>
      <c r="F125" s="49">
        <f>tabla_de_productos[Entradas]-tabla_de_productos[Salidas]</f>
        <v>0</v>
      </c>
    </row>
    <row r="126" spans="2:6" x14ac:dyDescent="0.25">
      <c r="B126" s="1" t="s">
        <v>259</v>
      </c>
      <c r="C126" s="1" t="s">
        <v>260</v>
      </c>
      <c r="D126" s="20">
        <f>SUMIF(tabla_entradas[Codigo],tabla_de_productos[[#This Row],[Codigo]],tabla_entradas[Cantidad])</f>
        <v>1</v>
      </c>
      <c r="E126" s="54">
        <f>SUMIF(tabla_salidas[Codigo],tabla_de_productos[[#This Row],[Codigo]],tabla_salidas[Cantidad])</f>
        <v>0</v>
      </c>
      <c r="F126" s="49">
        <f>tabla_de_productos[Entradas]-tabla_de_productos[Salidas]</f>
        <v>1</v>
      </c>
    </row>
    <row r="127" spans="2:6" x14ac:dyDescent="0.25">
      <c r="B127" s="1" t="s">
        <v>301</v>
      </c>
      <c r="C127" s="1" t="s">
        <v>302</v>
      </c>
      <c r="D127" s="20">
        <f>SUMIF(tabla_entradas[Codigo],tabla_de_productos[[#This Row],[Codigo]],tabla_entradas[Cantidad])</f>
        <v>2</v>
      </c>
      <c r="E127" s="53">
        <f>SUMIF(tabla_salidas[Codigo],tabla_de_productos[[#This Row],[Codigo]],tabla_salidas[Cantidad])</f>
        <v>0</v>
      </c>
      <c r="F127" s="49">
        <f>tabla_de_productos[Entradas]-tabla_de_productos[Salidas]</f>
        <v>2</v>
      </c>
    </row>
    <row r="128" spans="2:6" x14ac:dyDescent="0.25">
      <c r="B128" s="1" t="s">
        <v>261</v>
      </c>
      <c r="C128" s="1" t="s">
        <v>262</v>
      </c>
      <c r="D128" s="20">
        <f>SUMIF(tabla_entradas[Codigo],tabla_de_productos[[#This Row],[Codigo]],tabla_entradas[Cantidad])</f>
        <v>1</v>
      </c>
      <c r="E128" s="54">
        <f>SUMIF(tabla_salidas[Codigo],tabla_de_productos[[#This Row],[Codigo]],tabla_salidas[Cantidad])</f>
        <v>0</v>
      </c>
      <c r="F128" s="49">
        <f>tabla_de_productos[Entradas]-tabla_de_productos[Salidas]</f>
        <v>1</v>
      </c>
    </row>
    <row r="129" spans="2:6" x14ac:dyDescent="0.25">
      <c r="B129" s="1" t="s">
        <v>263</v>
      </c>
      <c r="C129" s="1" t="s">
        <v>264</v>
      </c>
      <c r="D129" s="20">
        <f>SUMIF(tabla_entradas[Codigo],tabla_de_productos[[#This Row],[Codigo]],tabla_entradas[Cantidad])</f>
        <v>2</v>
      </c>
      <c r="E129" s="54">
        <f>SUMIF(tabla_salidas[Codigo],tabla_de_productos[[#This Row],[Codigo]],tabla_salidas[Cantidad])</f>
        <v>0</v>
      </c>
      <c r="F129" s="49">
        <f>tabla_de_productos[Entradas]-tabla_de_productos[Salidas]</f>
        <v>2</v>
      </c>
    </row>
    <row r="130" spans="2:6" x14ac:dyDescent="0.25">
      <c r="B130" s="1" t="s">
        <v>265</v>
      </c>
      <c r="C130" s="1" t="s">
        <v>266</v>
      </c>
      <c r="D130" s="20">
        <f>SUMIF(tabla_entradas[Codigo],tabla_de_productos[[#This Row],[Codigo]],tabla_entradas[Cantidad])</f>
        <v>2</v>
      </c>
      <c r="E130" s="54">
        <f>SUMIF(tabla_salidas[Codigo],tabla_de_productos[[#This Row],[Codigo]],tabla_salidas[Cantidad])</f>
        <v>0</v>
      </c>
      <c r="F130" s="49">
        <f>tabla_de_productos[Entradas]-tabla_de_productos[Salidas]</f>
        <v>2</v>
      </c>
    </row>
    <row r="131" spans="2:6" x14ac:dyDescent="0.25">
      <c r="B131" s="1" t="s">
        <v>267</v>
      </c>
      <c r="C131" s="1" t="s">
        <v>268</v>
      </c>
      <c r="D131" s="20">
        <f>SUMIF(tabla_entradas[Codigo],tabla_de_productos[[#This Row],[Codigo]],tabla_entradas[Cantidad])</f>
        <v>0</v>
      </c>
      <c r="E131" s="54">
        <f>SUMIF(tabla_salidas[Codigo],tabla_de_productos[[#This Row],[Codigo]],tabla_salidas[Cantidad])</f>
        <v>0</v>
      </c>
      <c r="F131" s="49">
        <f>tabla_de_productos[Entradas]-tabla_de_productos[Salidas]</f>
        <v>0</v>
      </c>
    </row>
    <row r="132" spans="2:6" x14ac:dyDescent="0.25">
      <c r="B132" s="1" t="s">
        <v>269</v>
      </c>
      <c r="C132" s="1" t="s">
        <v>270</v>
      </c>
      <c r="D132" s="20">
        <f>SUMIF(tabla_entradas[Codigo],tabla_de_productos[[#This Row],[Codigo]],tabla_entradas[Cantidad])</f>
        <v>0</v>
      </c>
      <c r="E132" s="54">
        <f>SUMIF(tabla_salidas[Codigo],tabla_de_productos[[#This Row],[Codigo]],tabla_salidas[Cantidad])</f>
        <v>0</v>
      </c>
      <c r="F132" s="49">
        <f>tabla_de_productos[Entradas]-tabla_de_productos[Salidas]</f>
        <v>0</v>
      </c>
    </row>
    <row r="133" spans="2:6" x14ac:dyDescent="0.25">
      <c r="B133" s="1" t="s">
        <v>271</v>
      </c>
      <c r="C133" s="1" t="s">
        <v>272</v>
      </c>
      <c r="D133" s="20">
        <f>SUMIF(tabla_entradas[Codigo],tabla_de_productos[[#This Row],[Codigo]],tabla_entradas[Cantidad])</f>
        <v>2</v>
      </c>
      <c r="E133" s="54">
        <f>SUMIF(tabla_salidas[Codigo],tabla_de_productos[[#This Row],[Codigo]],tabla_salidas[Cantidad])</f>
        <v>0</v>
      </c>
      <c r="F133" s="49">
        <f>tabla_de_productos[Entradas]-tabla_de_productos[Salidas]</f>
        <v>2</v>
      </c>
    </row>
    <row r="134" spans="2:6" x14ac:dyDescent="0.25">
      <c r="B134" s="1" t="s">
        <v>273</v>
      </c>
      <c r="C134" s="1" t="s">
        <v>274</v>
      </c>
      <c r="D134" s="20">
        <f>SUMIF(tabla_entradas[Codigo],tabla_de_productos[[#This Row],[Codigo]],tabla_entradas[Cantidad])</f>
        <v>0</v>
      </c>
      <c r="E134" s="54">
        <f>SUMIF(tabla_salidas[Codigo],tabla_de_productos[[#This Row],[Codigo]],tabla_salidas[Cantidad])</f>
        <v>0</v>
      </c>
      <c r="F134" s="49">
        <f>tabla_de_productos[Entradas]-tabla_de_productos[Salidas]</f>
        <v>0</v>
      </c>
    </row>
    <row r="135" spans="2:6" x14ac:dyDescent="0.25">
      <c r="B135" s="1" t="s">
        <v>275</v>
      </c>
      <c r="C135" s="1" t="s">
        <v>276</v>
      </c>
      <c r="D135" s="20">
        <f>SUMIF(tabla_entradas[Codigo],tabla_de_productos[[#This Row],[Codigo]],tabla_entradas[Cantidad])</f>
        <v>0</v>
      </c>
      <c r="E135" s="54">
        <f>SUMIF(tabla_salidas[Codigo],tabla_de_productos[[#This Row],[Codigo]],tabla_salidas[Cantidad])</f>
        <v>0</v>
      </c>
      <c r="F135" s="49">
        <f>tabla_de_productos[Entradas]-tabla_de_productos[Salidas]</f>
        <v>0</v>
      </c>
    </row>
    <row r="136" spans="2:6" x14ac:dyDescent="0.25">
      <c r="B136" s="1" t="s">
        <v>277</v>
      </c>
      <c r="C136" s="1" t="s">
        <v>278</v>
      </c>
      <c r="D136" s="20">
        <f>SUMIF(tabla_entradas[Codigo],tabla_de_productos[[#This Row],[Codigo]],tabla_entradas[Cantidad])</f>
        <v>0</v>
      </c>
      <c r="E136" s="54">
        <f>SUMIF(tabla_salidas[Codigo],tabla_de_productos[[#This Row],[Codigo]],tabla_salidas[Cantidad])</f>
        <v>0</v>
      </c>
      <c r="F136" s="49">
        <f>tabla_de_productos[Entradas]-tabla_de_productos[Salidas]</f>
        <v>0</v>
      </c>
    </row>
    <row r="137" spans="2:6" x14ac:dyDescent="0.25">
      <c r="B137" s="1" t="s">
        <v>279</v>
      </c>
      <c r="C137" s="1" t="s">
        <v>280</v>
      </c>
      <c r="D137" s="20">
        <f>SUMIF(tabla_entradas[Codigo],tabla_de_productos[[#This Row],[Codigo]],tabla_entradas[Cantidad])</f>
        <v>0</v>
      </c>
      <c r="E137" s="54">
        <f>SUMIF(tabla_salidas[Codigo],tabla_de_productos[[#This Row],[Codigo]],tabla_salidas[Cantidad])</f>
        <v>0</v>
      </c>
      <c r="F137" s="49">
        <f>tabla_de_productos[Entradas]-tabla_de_productos[Salidas]</f>
        <v>0</v>
      </c>
    </row>
    <row r="138" spans="2:6" x14ac:dyDescent="0.25">
      <c r="B138" s="1" t="s">
        <v>281</v>
      </c>
      <c r="C138" s="1" t="s">
        <v>282</v>
      </c>
      <c r="D138" s="20">
        <f>SUMIF(tabla_entradas[Codigo],tabla_de_productos[[#This Row],[Codigo]],tabla_entradas[Cantidad])</f>
        <v>0</v>
      </c>
      <c r="E138" s="54">
        <f>SUMIF(tabla_salidas[Codigo],tabla_de_productos[[#This Row],[Codigo]],tabla_salidas[Cantidad])</f>
        <v>0</v>
      </c>
      <c r="F138" s="49">
        <f>tabla_de_productos[Entradas]-tabla_de_productos[Salidas]</f>
        <v>0</v>
      </c>
    </row>
    <row r="139" spans="2:6" x14ac:dyDescent="0.25">
      <c r="B139" s="1" t="s">
        <v>283</v>
      </c>
      <c r="C139" s="1" t="s">
        <v>284</v>
      </c>
      <c r="D139" s="20">
        <f>SUMIF(tabla_entradas[Codigo],tabla_de_productos[[#This Row],[Codigo]],tabla_entradas[Cantidad])</f>
        <v>0</v>
      </c>
      <c r="E139" s="54">
        <f>SUMIF(tabla_salidas[Codigo],tabla_de_productos[[#This Row],[Codigo]],tabla_salidas[Cantidad])</f>
        <v>0</v>
      </c>
      <c r="F139" s="49">
        <f>tabla_de_productos[Entradas]-tabla_de_productos[Salidas]</f>
        <v>0</v>
      </c>
    </row>
    <row r="140" spans="2:6" x14ac:dyDescent="0.25">
      <c r="B140" s="1" t="s">
        <v>285</v>
      </c>
      <c r="C140" s="1" t="s">
        <v>286</v>
      </c>
      <c r="D140" s="20">
        <f>SUMIF(tabla_entradas[Codigo],tabla_de_productos[[#This Row],[Codigo]],tabla_entradas[Cantidad])</f>
        <v>0</v>
      </c>
      <c r="E140" s="54">
        <f>SUMIF(tabla_salidas[Codigo],tabla_de_productos[[#This Row],[Codigo]],tabla_salidas[Cantidad])</f>
        <v>0</v>
      </c>
      <c r="F140" s="49">
        <f>tabla_de_productos[Entradas]-tabla_de_productos[Salidas]</f>
        <v>0</v>
      </c>
    </row>
    <row r="141" spans="2:6" x14ac:dyDescent="0.25">
      <c r="B141" s="2" t="s">
        <v>287</v>
      </c>
      <c r="C141" s="2" t="s">
        <v>288</v>
      </c>
      <c r="D141" s="20">
        <f>SUMIF(tabla_entradas[Codigo],tabla_de_productos[[#This Row],[Codigo]],tabla_entradas[Cantidad])</f>
        <v>0</v>
      </c>
      <c r="E141" s="54">
        <f>SUMIF(tabla_salidas[Codigo],tabla_de_productos[[#This Row],[Codigo]],tabla_salidas[Cantidad])</f>
        <v>0</v>
      </c>
      <c r="F141" s="49">
        <f>tabla_de_productos[Entradas]-tabla_de_productos[Salidas]</f>
        <v>0</v>
      </c>
    </row>
    <row r="142" spans="2:6" x14ac:dyDescent="0.25">
      <c r="D142" s="21"/>
    </row>
    <row r="143" spans="2:6" x14ac:dyDescent="0.25">
      <c r="D143" s="21"/>
    </row>
    <row r="144" spans="2:6" x14ac:dyDescent="0.25">
      <c r="D144" s="21"/>
    </row>
    <row r="145" spans="4:4" x14ac:dyDescent="0.25">
      <c r="D145" s="21"/>
    </row>
    <row r="146" spans="4:4" x14ac:dyDescent="0.25">
      <c r="D146" s="21"/>
    </row>
    <row r="147" spans="4:4" x14ac:dyDescent="0.25">
      <c r="D147" s="21"/>
    </row>
    <row r="148" spans="4:4" x14ac:dyDescent="0.25">
      <c r="D148" s="21"/>
    </row>
    <row r="149" spans="4:4" x14ac:dyDescent="0.25">
      <c r="D149" s="21"/>
    </row>
    <row r="150" spans="4:4" x14ac:dyDescent="0.25">
      <c r="D150" s="21"/>
    </row>
    <row r="151" spans="4:4" x14ac:dyDescent="0.25">
      <c r="D151" s="21"/>
    </row>
    <row r="152" spans="4:4" x14ac:dyDescent="0.25">
      <c r="D152" s="21"/>
    </row>
    <row r="153" spans="4:4" x14ac:dyDescent="0.25">
      <c r="D153" s="21"/>
    </row>
    <row r="154" spans="4:4" x14ac:dyDescent="0.25">
      <c r="D154" s="21"/>
    </row>
    <row r="155" spans="4:4" x14ac:dyDescent="0.25">
      <c r="D155" s="21"/>
    </row>
    <row r="156" spans="4:4" x14ac:dyDescent="0.25">
      <c r="D156" s="21"/>
    </row>
    <row r="157" spans="4:4" x14ac:dyDescent="0.25">
      <c r="D157" s="21"/>
    </row>
    <row r="158" spans="4:4" x14ac:dyDescent="0.25">
      <c r="D158" s="21"/>
    </row>
    <row r="159" spans="4:4" x14ac:dyDescent="0.25">
      <c r="D159" s="21"/>
    </row>
    <row r="160" spans="4:4" x14ac:dyDescent="0.25">
      <c r="D160" s="21"/>
    </row>
    <row r="161" spans="4:4" x14ac:dyDescent="0.25">
      <c r="D161" s="21"/>
    </row>
    <row r="162" spans="4:4" x14ac:dyDescent="0.25">
      <c r="D162" s="21"/>
    </row>
    <row r="163" spans="4:4" x14ac:dyDescent="0.25">
      <c r="D163" s="21"/>
    </row>
    <row r="164" spans="4:4" x14ac:dyDescent="0.25">
      <c r="D164" s="21"/>
    </row>
    <row r="165" spans="4:4" x14ac:dyDescent="0.25">
      <c r="D165" s="21"/>
    </row>
    <row r="166" spans="4:4" x14ac:dyDescent="0.25">
      <c r="D166" s="21"/>
    </row>
    <row r="167" spans="4:4" x14ac:dyDescent="0.25">
      <c r="D167" s="21"/>
    </row>
    <row r="168" spans="4:4" x14ac:dyDescent="0.25">
      <c r="D168" s="21"/>
    </row>
    <row r="169" spans="4:4" x14ac:dyDescent="0.25">
      <c r="D169" s="21"/>
    </row>
    <row r="170" spans="4:4" x14ac:dyDescent="0.25">
      <c r="D170" s="21"/>
    </row>
    <row r="171" spans="4:4" x14ac:dyDescent="0.25">
      <c r="D171" s="21"/>
    </row>
    <row r="172" spans="4:4" x14ac:dyDescent="0.25">
      <c r="D172" s="21"/>
    </row>
    <row r="173" spans="4:4" x14ac:dyDescent="0.25">
      <c r="D173" s="21"/>
    </row>
    <row r="174" spans="4:4" x14ac:dyDescent="0.25">
      <c r="D174" s="21"/>
    </row>
    <row r="175" spans="4:4" x14ac:dyDescent="0.25">
      <c r="D175" s="21"/>
    </row>
    <row r="176" spans="4:4" x14ac:dyDescent="0.25">
      <c r="D176" s="21"/>
    </row>
    <row r="177" spans="4:4" x14ac:dyDescent="0.25">
      <c r="D177" s="21"/>
    </row>
    <row r="178" spans="4:4" x14ac:dyDescent="0.25">
      <c r="D178" s="21"/>
    </row>
    <row r="179" spans="4:4" x14ac:dyDescent="0.25">
      <c r="D179" s="21"/>
    </row>
    <row r="180" spans="4:4" x14ac:dyDescent="0.25">
      <c r="D180" s="21"/>
    </row>
    <row r="181" spans="4:4" x14ac:dyDescent="0.25">
      <c r="D181" s="21"/>
    </row>
    <row r="182" spans="4:4" x14ac:dyDescent="0.25">
      <c r="D182" s="21"/>
    </row>
    <row r="183" spans="4:4" x14ac:dyDescent="0.25">
      <c r="D183" s="21"/>
    </row>
    <row r="184" spans="4:4" x14ac:dyDescent="0.25">
      <c r="D184" s="21"/>
    </row>
    <row r="185" spans="4:4" x14ac:dyDescent="0.25">
      <c r="D185" s="21"/>
    </row>
    <row r="186" spans="4:4" x14ac:dyDescent="0.25">
      <c r="D186" s="21"/>
    </row>
    <row r="187" spans="4:4" x14ac:dyDescent="0.25">
      <c r="D187" s="21"/>
    </row>
    <row r="188" spans="4:4" x14ac:dyDescent="0.25">
      <c r="D188" s="21"/>
    </row>
    <row r="189" spans="4:4" x14ac:dyDescent="0.25">
      <c r="D189" s="21"/>
    </row>
    <row r="190" spans="4:4" x14ac:dyDescent="0.25">
      <c r="D190" s="21"/>
    </row>
    <row r="191" spans="4:4" x14ac:dyDescent="0.25">
      <c r="D191" s="21"/>
    </row>
    <row r="192" spans="4:4" x14ac:dyDescent="0.25">
      <c r="D192" s="21"/>
    </row>
    <row r="193" spans="4:4" x14ac:dyDescent="0.25">
      <c r="D193" s="21"/>
    </row>
    <row r="194" spans="4:4" x14ac:dyDescent="0.25">
      <c r="D194" s="21"/>
    </row>
    <row r="195" spans="4:4" x14ac:dyDescent="0.25">
      <c r="D195" s="21"/>
    </row>
    <row r="196" spans="4:4" x14ac:dyDescent="0.25">
      <c r="D196" s="21"/>
    </row>
    <row r="197" spans="4:4" x14ac:dyDescent="0.25">
      <c r="D197" s="21"/>
    </row>
    <row r="198" spans="4:4" x14ac:dyDescent="0.25">
      <c r="D198" s="21"/>
    </row>
    <row r="199" spans="4:4" x14ac:dyDescent="0.25">
      <c r="D199" s="21"/>
    </row>
    <row r="200" spans="4:4" x14ac:dyDescent="0.25">
      <c r="D200" s="21"/>
    </row>
    <row r="201" spans="4:4" x14ac:dyDescent="0.25">
      <c r="D201" s="21"/>
    </row>
    <row r="202" spans="4:4" x14ac:dyDescent="0.25">
      <c r="D202" s="21"/>
    </row>
    <row r="203" spans="4:4" x14ac:dyDescent="0.25">
      <c r="D203" s="21"/>
    </row>
    <row r="204" spans="4:4" x14ac:dyDescent="0.25">
      <c r="D204" s="21"/>
    </row>
    <row r="205" spans="4:4" x14ac:dyDescent="0.25">
      <c r="D205" s="21"/>
    </row>
    <row r="206" spans="4:4" x14ac:dyDescent="0.25">
      <c r="D206" s="21"/>
    </row>
    <row r="207" spans="4:4" x14ac:dyDescent="0.25">
      <c r="D207" s="21"/>
    </row>
    <row r="208" spans="4:4" x14ac:dyDescent="0.25">
      <c r="D208" s="21"/>
    </row>
    <row r="209" spans="4:4" x14ac:dyDescent="0.25">
      <c r="D209" s="21"/>
    </row>
    <row r="210" spans="4:4" x14ac:dyDescent="0.25">
      <c r="D210" s="21"/>
    </row>
    <row r="211" spans="4:4" x14ac:dyDescent="0.25">
      <c r="D211" s="21"/>
    </row>
    <row r="212" spans="4:4" x14ac:dyDescent="0.25">
      <c r="D212" s="21"/>
    </row>
    <row r="213" spans="4:4" x14ac:dyDescent="0.25">
      <c r="D213" s="21"/>
    </row>
    <row r="214" spans="4:4" x14ac:dyDescent="0.25">
      <c r="D214" s="21"/>
    </row>
    <row r="215" spans="4:4" x14ac:dyDescent="0.25">
      <c r="D215" s="21"/>
    </row>
    <row r="216" spans="4:4" x14ac:dyDescent="0.25">
      <c r="D216" s="21"/>
    </row>
    <row r="217" spans="4:4" x14ac:dyDescent="0.25">
      <c r="D217" s="21"/>
    </row>
    <row r="218" spans="4:4" x14ac:dyDescent="0.25">
      <c r="D218" s="21"/>
    </row>
    <row r="219" spans="4:4" x14ac:dyDescent="0.25">
      <c r="D219" s="21"/>
    </row>
    <row r="220" spans="4:4" x14ac:dyDescent="0.25">
      <c r="D220" s="21"/>
    </row>
    <row r="221" spans="4:4" x14ac:dyDescent="0.25">
      <c r="D221" s="21"/>
    </row>
    <row r="222" spans="4:4" x14ac:dyDescent="0.25">
      <c r="D222" s="21"/>
    </row>
    <row r="223" spans="4:4" x14ac:dyDescent="0.25">
      <c r="D223" s="21"/>
    </row>
    <row r="224" spans="4:4" x14ac:dyDescent="0.25">
      <c r="D224" s="21"/>
    </row>
    <row r="225" spans="4:4" x14ac:dyDescent="0.25">
      <c r="D225" s="21"/>
    </row>
    <row r="226" spans="4:4" x14ac:dyDescent="0.25">
      <c r="D226" s="21"/>
    </row>
    <row r="227" spans="4:4" x14ac:dyDescent="0.25">
      <c r="D227" s="21"/>
    </row>
    <row r="228" spans="4:4" x14ac:dyDescent="0.25">
      <c r="D228" s="21"/>
    </row>
    <row r="229" spans="4:4" x14ac:dyDescent="0.25">
      <c r="D229" s="21"/>
    </row>
    <row r="230" spans="4:4" x14ac:dyDescent="0.25">
      <c r="D230" s="21"/>
    </row>
    <row r="231" spans="4:4" x14ac:dyDescent="0.25">
      <c r="D231" s="21"/>
    </row>
    <row r="232" spans="4:4" x14ac:dyDescent="0.25">
      <c r="D232" s="21"/>
    </row>
    <row r="233" spans="4:4" x14ac:dyDescent="0.25">
      <c r="D233" s="21"/>
    </row>
    <row r="234" spans="4:4" x14ac:dyDescent="0.25">
      <c r="D234" s="21"/>
    </row>
    <row r="235" spans="4:4" x14ac:dyDescent="0.25">
      <c r="D235" s="21"/>
    </row>
    <row r="236" spans="4:4" x14ac:dyDescent="0.25">
      <c r="D236" s="21"/>
    </row>
    <row r="237" spans="4:4" x14ac:dyDescent="0.25">
      <c r="D237" s="21"/>
    </row>
    <row r="238" spans="4:4" x14ac:dyDescent="0.25">
      <c r="D238" s="21"/>
    </row>
    <row r="239" spans="4:4" x14ac:dyDescent="0.25">
      <c r="D239" s="21"/>
    </row>
    <row r="240" spans="4:4" x14ac:dyDescent="0.25">
      <c r="D240" s="21"/>
    </row>
    <row r="241" spans="4:4" x14ac:dyDescent="0.25">
      <c r="D241" s="21"/>
    </row>
    <row r="242" spans="4:4" x14ac:dyDescent="0.25">
      <c r="D242" s="21"/>
    </row>
    <row r="243" spans="4:4" x14ac:dyDescent="0.25">
      <c r="D243" s="21"/>
    </row>
    <row r="244" spans="4:4" x14ac:dyDescent="0.25">
      <c r="D244" s="21"/>
    </row>
    <row r="245" spans="4:4" x14ac:dyDescent="0.25">
      <c r="D245" s="21"/>
    </row>
    <row r="246" spans="4:4" x14ac:dyDescent="0.25">
      <c r="D246" s="21"/>
    </row>
    <row r="247" spans="4:4" x14ac:dyDescent="0.25">
      <c r="D247" s="21"/>
    </row>
    <row r="248" spans="4:4" x14ac:dyDescent="0.25">
      <c r="D248" s="21"/>
    </row>
    <row r="249" spans="4:4" x14ac:dyDescent="0.25">
      <c r="D249" s="21"/>
    </row>
    <row r="250" spans="4:4" x14ac:dyDescent="0.25">
      <c r="D250" s="21"/>
    </row>
    <row r="251" spans="4:4" x14ac:dyDescent="0.25">
      <c r="D251" s="21"/>
    </row>
    <row r="252" spans="4:4" x14ac:dyDescent="0.25">
      <c r="D252" s="21"/>
    </row>
    <row r="253" spans="4:4" x14ac:dyDescent="0.25">
      <c r="D253" s="21"/>
    </row>
    <row r="254" spans="4:4" x14ac:dyDescent="0.25">
      <c r="D254" s="21"/>
    </row>
    <row r="255" spans="4:4" x14ac:dyDescent="0.25">
      <c r="D255" s="21"/>
    </row>
    <row r="256" spans="4:4" x14ac:dyDescent="0.25">
      <c r="D256" s="21"/>
    </row>
    <row r="257" spans="4:4" x14ac:dyDescent="0.25">
      <c r="D257" s="21"/>
    </row>
    <row r="258" spans="4:4" x14ac:dyDescent="0.25">
      <c r="D258" s="21"/>
    </row>
    <row r="259" spans="4:4" x14ac:dyDescent="0.25">
      <c r="D259" s="21"/>
    </row>
    <row r="260" spans="4:4" x14ac:dyDescent="0.25">
      <c r="D260" s="21"/>
    </row>
    <row r="261" spans="4:4" x14ac:dyDescent="0.25">
      <c r="D261" s="21"/>
    </row>
    <row r="262" spans="4:4" x14ac:dyDescent="0.25">
      <c r="D262" s="21"/>
    </row>
    <row r="263" spans="4:4" x14ac:dyDescent="0.25">
      <c r="D263" s="21"/>
    </row>
    <row r="264" spans="4:4" x14ac:dyDescent="0.25">
      <c r="D264" s="21"/>
    </row>
    <row r="265" spans="4:4" x14ac:dyDescent="0.25">
      <c r="D265" s="21"/>
    </row>
    <row r="266" spans="4:4" x14ac:dyDescent="0.25">
      <c r="D266" s="21"/>
    </row>
    <row r="267" spans="4:4" x14ac:dyDescent="0.25">
      <c r="D267" s="21"/>
    </row>
    <row r="268" spans="4:4" x14ac:dyDescent="0.25">
      <c r="D268" s="21"/>
    </row>
    <row r="269" spans="4:4" x14ac:dyDescent="0.25">
      <c r="D269" s="21"/>
    </row>
    <row r="270" spans="4:4" x14ac:dyDescent="0.25">
      <c r="D270" s="21"/>
    </row>
    <row r="271" spans="4:4" x14ac:dyDescent="0.25">
      <c r="D271" s="21"/>
    </row>
    <row r="272" spans="4:4" x14ac:dyDescent="0.25">
      <c r="D272" s="21"/>
    </row>
    <row r="273" spans="4:4" x14ac:dyDescent="0.25">
      <c r="D273" s="21"/>
    </row>
    <row r="274" spans="4:4" x14ac:dyDescent="0.25">
      <c r="D274" s="21"/>
    </row>
    <row r="275" spans="4:4" x14ac:dyDescent="0.25">
      <c r="D275" s="21"/>
    </row>
    <row r="276" spans="4:4" x14ac:dyDescent="0.25">
      <c r="D276" s="21"/>
    </row>
    <row r="277" spans="4:4" x14ac:dyDescent="0.25">
      <c r="D277" s="21"/>
    </row>
    <row r="278" spans="4:4" x14ac:dyDescent="0.25">
      <c r="D278" s="21"/>
    </row>
    <row r="279" spans="4:4" x14ac:dyDescent="0.25">
      <c r="D279" s="21"/>
    </row>
    <row r="280" spans="4:4" x14ac:dyDescent="0.25">
      <c r="D280" s="21"/>
    </row>
    <row r="281" spans="4:4" x14ac:dyDescent="0.25">
      <c r="D281" s="21"/>
    </row>
    <row r="282" spans="4:4" x14ac:dyDescent="0.25">
      <c r="D282" s="21"/>
    </row>
    <row r="283" spans="4:4" x14ac:dyDescent="0.25">
      <c r="D283" s="21"/>
    </row>
    <row r="284" spans="4:4" x14ac:dyDescent="0.25">
      <c r="D284" s="21"/>
    </row>
    <row r="285" spans="4:4" x14ac:dyDescent="0.25">
      <c r="D285" s="21"/>
    </row>
    <row r="286" spans="4:4" x14ac:dyDescent="0.25">
      <c r="D286" s="21"/>
    </row>
    <row r="287" spans="4:4" x14ac:dyDescent="0.25">
      <c r="D287" s="21"/>
    </row>
    <row r="288" spans="4:4" x14ac:dyDescent="0.25">
      <c r="D288" s="21"/>
    </row>
    <row r="289" spans="4:4" x14ac:dyDescent="0.25">
      <c r="D289" s="21"/>
    </row>
    <row r="290" spans="4:4" x14ac:dyDescent="0.25">
      <c r="D290" s="21"/>
    </row>
    <row r="291" spans="4:4" x14ac:dyDescent="0.25">
      <c r="D291" s="21"/>
    </row>
    <row r="292" spans="4:4" x14ac:dyDescent="0.25">
      <c r="D292" s="21"/>
    </row>
    <row r="293" spans="4:4" x14ac:dyDescent="0.25">
      <c r="D293" s="21"/>
    </row>
    <row r="294" spans="4:4" x14ac:dyDescent="0.25">
      <c r="D294" s="21"/>
    </row>
    <row r="295" spans="4:4" x14ac:dyDescent="0.25">
      <c r="D295" s="21"/>
    </row>
    <row r="296" spans="4:4" x14ac:dyDescent="0.25">
      <c r="D296" s="21"/>
    </row>
    <row r="297" spans="4:4" x14ac:dyDescent="0.25">
      <c r="D297" s="21"/>
    </row>
    <row r="298" spans="4:4" x14ac:dyDescent="0.25">
      <c r="D298" s="21"/>
    </row>
    <row r="299" spans="4:4" x14ac:dyDescent="0.25">
      <c r="D299" s="21"/>
    </row>
    <row r="300" spans="4:4" x14ac:dyDescent="0.25">
      <c r="D300" s="21"/>
    </row>
    <row r="301" spans="4:4" x14ac:dyDescent="0.25">
      <c r="D301" s="21"/>
    </row>
    <row r="302" spans="4:4" x14ac:dyDescent="0.25">
      <c r="D302" s="21"/>
    </row>
    <row r="303" spans="4:4" x14ac:dyDescent="0.25">
      <c r="D303" s="21"/>
    </row>
    <row r="304" spans="4:4" x14ac:dyDescent="0.25">
      <c r="D304" s="21"/>
    </row>
    <row r="305" spans="4:4" x14ac:dyDescent="0.25">
      <c r="D305" s="21"/>
    </row>
    <row r="306" spans="4:4" x14ac:dyDescent="0.25">
      <c r="D306" s="21"/>
    </row>
    <row r="307" spans="4:4" x14ac:dyDescent="0.25">
      <c r="D307" s="21"/>
    </row>
    <row r="308" spans="4:4" x14ac:dyDescent="0.25">
      <c r="D308" s="21"/>
    </row>
    <row r="309" spans="4:4" x14ac:dyDescent="0.25">
      <c r="D309" s="21"/>
    </row>
    <row r="310" spans="4:4" x14ac:dyDescent="0.25">
      <c r="D310" s="21"/>
    </row>
    <row r="311" spans="4:4" x14ac:dyDescent="0.25">
      <c r="D311" s="21"/>
    </row>
    <row r="312" spans="4:4" x14ac:dyDescent="0.25">
      <c r="D312" s="21"/>
    </row>
    <row r="313" spans="4:4" x14ac:dyDescent="0.25">
      <c r="D313" s="21"/>
    </row>
    <row r="314" spans="4:4" x14ac:dyDescent="0.25">
      <c r="D314" s="21"/>
    </row>
    <row r="315" spans="4:4" x14ac:dyDescent="0.25">
      <c r="D315" s="21"/>
    </row>
    <row r="316" spans="4:4" x14ac:dyDescent="0.25">
      <c r="D316" s="21"/>
    </row>
    <row r="317" spans="4:4" x14ac:dyDescent="0.25">
      <c r="D317" s="21"/>
    </row>
    <row r="318" spans="4:4" x14ac:dyDescent="0.25">
      <c r="D318" s="21"/>
    </row>
    <row r="319" spans="4:4" x14ac:dyDescent="0.25">
      <c r="D319" s="21"/>
    </row>
    <row r="320" spans="4:4" x14ac:dyDescent="0.25">
      <c r="D320" s="21"/>
    </row>
    <row r="321" spans="4:4" x14ac:dyDescent="0.25">
      <c r="D321" s="21"/>
    </row>
    <row r="322" spans="4:4" x14ac:dyDescent="0.25">
      <c r="D322" s="21"/>
    </row>
    <row r="323" spans="4:4" x14ac:dyDescent="0.25">
      <c r="D323" s="21"/>
    </row>
    <row r="324" spans="4:4" x14ac:dyDescent="0.25">
      <c r="D324" s="21"/>
    </row>
    <row r="325" spans="4:4" x14ac:dyDescent="0.25">
      <c r="D325" s="21"/>
    </row>
    <row r="326" spans="4:4" x14ac:dyDescent="0.25">
      <c r="D326" s="21"/>
    </row>
    <row r="327" spans="4:4" x14ac:dyDescent="0.25">
      <c r="D327" s="21"/>
    </row>
    <row r="328" spans="4:4" x14ac:dyDescent="0.25">
      <c r="D328" s="21"/>
    </row>
    <row r="329" spans="4:4" x14ac:dyDescent="0.25">
      <c r="D329" s="21"/>
    </row>
    <row r="330" spans="4:4" x14ac:dyDescent="0.25">
      <c r="D330" s="21"/>
    </row>
    <row r="331" spans="4:4" x14ac:dyDescent="0.25">
      <c r="D331" s="21"/>
    </row>
    <row r="332" spans="4:4" x14ac:dyDescent="0.25">
      <c r="D332" s="21"/>
    </row>
    <row r="333" spans="4:4" x14ac:dyDescent="0.25">
      <c r="D333" s="21"/>
    </row>
    <row r="334" spans="4:4" x14ac:dyDescent="0.25">
      <c r="D334" s="21"/>
    </row>
    <row r="335" spans="4:4" x14ac:dyDescent="0.25">
      <c r="D335" s="21"/>
    </row>
    <row r="336" spans="4:4" x14ac:dyDescent="0.25">
      <c r="D336" s="21"/>
    </row>
    <row r="337" spans="4:4" x14ac:dyDescent="0.25">
      <c r="D337" s="21"/>
    </row>
    <row r="338" spans="4:4" x14ac:dyDescent="0.25">
      <c r="D338" s="21"/>
    </row>
    <row r="339" spans="4:4" x14ac:dyDescent="0.25">
      <c r="D339" s="21"/>
    </row>
    <row r="340" spans="4:4" x14ac:dyDescent="0.25">
      <c r="D340" s="21"/>
    </row>
    <row r="341" spans="4:4" x14ac:dyDescent="0.25">
      <c r="D341" s="21"/>
    </row>
    <row r="342" spans="4:4" x14ac:dyDescent="0.25">
      <c r="D342" s="21"/>
    </row>
    <row r="343" spans="4:4" x14ac:dyDescent="0.25">
      <c r="D343" s="21"/>
    </row>
    <row r="344" spans="4:4" x14ac:dyDescent="0.25">
      <c r="D344" s="21"/>
    </row>
    <row r="345" spans="4:4" x14ac:dyDescent="0.25">
      <c r="D345" s="21"/>
    </row>
    <row r="346" spans="4:4" x14ac:dyDescent="0.25">
      <c r="D346" s="21"/>
    </row>
    <row r="347" spans="4:4" x14ac:dyDescent="0.25">
      <c r="D347" s="21"/>
    </row>
    <row r="348" spans="4:4" x14ac:dyDescent="0.25">
      <c r="D348" s="21"/>
    </row>
    <row r="349" spans="4:4" x14ac:dyDescent="0.25">
      <c r="D349" s="21"/>
    </row>
    <row r="350" spans="4:4" x14ac:dyDescent="0.25">
      <c r="D350" s="21"/>
    </row>
    <row r="351" spans="4:4" x14ac:dyDescent="0.25">
      <c r="D351" s="21"/>
    </row>
    <row r="352" spans="4:4" x14ac:dyDescent="0.25">
      <c r="D352" s="21"/>
    </row>
    <row r="353" spans="4:4" x14ac:dyDescent="0.25">
      <c r="D353" s="21"/>
    </row>
    <row r="354" spans="4:4" x14ac:dyDescent="0.25">
      <c r="D354" s="21"/>
    </row>
    <row r="355" spans="4:4" x14ac:dyDescent="0.25">
      <c r="D355" s="21"/>
    </row>
    <row r="356" spans="4:4" x14ac:dyDescent="0.25">
      <c r="D356" s="21"/>
    </row>
    <row r="357" spans="4:4" x14ac:dyDescent="0.25">
      <c r="D357" s="21"/>
    </row>
    <row r="358" spans="4:4" x14ac:dyDescent="0.25">
      <c r="D358" s="21"/>
    </row>
    <row r="359" spans="4:4" x14ac:dyDescent="0.25">
      <c r="D359" s="21"/>
    </row>
    <row r="360" spans="4:4" x14ac:dyDescent="0.25">
      <c r="D360" s="21"/>
    </row>
    <row r="361" spans="4:4" x14ac:dyDescent="0.25">
      <c r="D361" s="21"/>
    </row>
    <row r="362" spans="4:4" x14ac:dyDescent="0.25">
      <c r="D362" s="21"/>
    </row>
    <row r="363" spans="4:4" x14ac:dyDescent="0.25">
      <c r="D363" s="21"/>
    </row>
    <row r="364" spans="4:4" x14ac:dyDescent="0.25">
      <c r="D364" s="21"/>
    </row>
    <row r="365" spans="4:4" x14ac:dyDescent="0.25">
      <c r="D365" s="21"/>
    </row>
    <row r="366" spans="4:4" x14ac:dyDescent="0.25">
      <c r="D366" s="21"/>
    </row>
    <row r="367" spans="4:4" x14ac:dyDescent="0.25">
      <c r="D367" s="21"/>
    </row>
    <row r="368" spans="4:4" x14ac:dyDescent="0.25">
      <c r="D368" s="21"/>
    </row>
    <row r="369" spans="4:4" x14ac:dyDescent="0.25">
      <c r="D369" s="21"/>
    </row>
    <row r="370" spans="4:4" x14ac:dyDescent="0.25">
      <c r="D370" s="21"/>
    </row>
    <row r="371" spans="4:4" x14ac:dyDescent="0.25">
      <c r="D371" s="21"/>
    </row>
    <row r="372" spans="4:4" x14ac:dyDescent="0.25">
      <c r="D372" s="21"/>
    </row>
    <row r="373" spans="4:4" x14ac:dyDescent="0.25">
      <c r="D373" s="21"/>
    </row>
    <row r="374" spans="4:4" x14ac:dyDescent="0.25">
      <c r="D374" s="21"/>
    </row>
    <row r="375" spans="4:4" x14ac:dyDescent="0.25">
      <c r="D375" s="21"/>
    </row>
    <row r="376" spans="4:4" x14ac:dyDescent="0.25">
      <c r="D376" s="21"/>
    </row>
    <row r="377" spans="4:4" x14ac:dyDescent="0.25">
      <c r="D377" s="21"/>
    </row>
    <row r="378" spans="4:4" x14ac:dyDescent="0.25">
      <c r="D378" s="21"/>
    </row>
    <row r="379" spans="4:4" x14ac:dyDescent="0.25">
      <c r="D379" s="21"/>
    </row>
    <row r="380" spans="4:4" x14ac:dyDescent="0.25">
      <c r="D380" s="21"/>
    </row>
    <row r="381" spans="4:4" x14ac:dyDescent="0.25">
      <c r="D381" s="21"/>
    </row>
    <row r="382" spans="4:4" x14ac:dyDescent="0.25">
      <c r="D382" s="21"/>
    </row>
    <row r="383" spans="4:4" x14ac:dyDescent="0.25">
      <c r="D383" s="21"/>
    </row>
    <row r="384" spans="4:4" x14ac:dyDescent="0.25">
      <c r="D384" s="21"/>
    </row>
    <row r="385" spans="4:4" x14ac:dyDescent="0.25">
      <c r="D385" s="21"/>
    </row>
    <row r="386" spans="4:4" x14ac:dyDescent="0.25">
      <c r="D386" s="21"/>
    </row>
    <row r="387" spans="4:4" x14ac:dyDescent="0.25">
      <c r="D387" s="21"/>
    </row>
    <row r="388" spans="4:4" x14ac:dyDescent="0.25">
      <c r="D388" s="21"/>
    </row>
    <row r="389" spans="4:4" x14ac:dyDescent="0.25">
      <c r="D389" s="21"/>
    </row>
    <row r="390" spans="4:4" x14ac:dyDescent="0.25">
      <c r="D390" s="21"/>
    </row>
    <row r="391" spans="4:4" x14ac:dyDescent="0.25">
      <c r="D391" s="21"/>
    </row>
    <row r="392" spans="4:4" x14ac:dyDescent="0.25">
      <c r="D392" s="21"/>
    </row>
    <row r="393" spans="4:4" x14ac:dyDescent="0.25">
      <c r="D393" s="21"/>
    </row>
    <row r="394" spans="4:4" x14ac:dyDescent="0.25">
      <c r="D394" s="21"/>
    </row>
    <row r="395" spans="4:4" x14ac:dyDescent="0.25">
      <c r="D395" s="21"/>
    </row>
    <row r="396" spans="4:4" x14ac:dyDescent="0.25">
      <c r="D396" s="21"/>
    </row>
    <row r="397" spans="4:4" x14ac:dyDescent="0.25">
      <c r="D397" s="21"/>
    </row>
    <row r="398" spans="4:4" x14ac:dyDescent="0.25">
      <c r="D398" s="21"/>
    </row>
    <row r="399" spans="4:4" x14ac:dyDescent="0.25">
      <c r="D399" s="21"/>
    </row>
    <row r="400" spans="4:4" x14ac:dyDescent="0.25">
      <c r="D400" s="21"/>
    </row>
    <row r="401" spans="4:4" x14ac:dyDescent="0.25">
      <c r="D401" s="21"/>
    </row>
    <row r="402" spans="4:4" x14ac:dyDescent="0.25">
      <c r="D402" s="21"/>
    </row>
    <row r="403" spans="4:4" x14ac:dyDescent="0.25">
      <c r="D403" s="21"/>
    </row>
    <row r="404" spans="4:4" x14ac:dyDescent="0.25">
      <c r="D404" s="21"/>
    </row>
    <row r="405" spans="4:4" x14ac:dyDescent="0.25">
      <c r="D405" s="21"/>
    </row>
    <row r="406" spans="4:4" x14ac:dyDescent="0.25">
      <c r="D406" s="21"/>
    </row>
    <row r="407" spans="4:4" x14ac:dyDescent="0.25">
      <c r="D407" s="21"/>
    </row>
    <row r="408" spans="4:4" x14ac:dyDescent="0.25">
      <c r="D408" s="21"/>
    </row>
    <row r="409" spans="4:4" x14ac:dyDescent="0.25">
      <c r="D409" s="21"/>
    </row>
    <row r="410" spans="4:4" x14ac:dyDescent="0.25">
      <c r="D410" s="21"/>
    </row>
    <row r="411" spans="4:4" x14ac:dyDescent="0.25">
      <c r="D411" s="21"/>
    </row>
    <row r="412" spans="4:4" x14ac:dyDescent="0.25">
      <c r="D412" s="21"/>
    </row>
    <row r="413" spans="4:4" x14ac:dyDescent="0.25">
      <c r="D413" s="21"/>
    </row>
    <row r="414" spans="4:4" x14ac:dyDescent="0.25">
      <c r="D414" s="21"/>
    </row>
    <row r="415" spans="4:4" x14ac:dyDescent="0.25">
      <c r="D415" s="21"/>
    </row>
    <row r="416" spans="4:4" x14ac:dyDescent="0.25">
      <c r="D416" s="21"/>
    </row>
    <row r="417" spans="4:4" x14ac:dyDescent="0.25">
      <c r="D417" s="21"/>
    </row>
    <row r="418" spans="4:4" x14ac:dyDescent="0.25">
      <c r="D418" s="21"/>
    </row>
    <row r="419" spans="4:4" x14ac:dyDescent="0.25">
      <c r="D419" s="21"/>
    </row>
    <row r="420" spans="4:4" x14ac:dyDescent="0.25">
      <c r="D420" s="21"/>
    </row>
    <row r="421" spans="4:4" x14ac:dyDescent="0.25">
      <c r="D421" s="21"/>
    </row>
    <row r="422" spans="4:4" x14ac:dyDescent="0.25">
      <c r="D422" s="21"/>
    </row>
    <row r="423" spans="4:4" x14ac:dyDescent="0.25">
      <c r="D423" s="21"/>
    </row>
    <row r="424" spans="4:4" x14ac:dyDescent="0.25">
      <c r="D424" s="21"/>
    </row>
    <row r="425" spans="4:4" x14ac:dyDescent="0.25">
      <c r="D425" s="21"/>
    </row>
    <row r="426" spans="4:4" x14ac:dyDescent="0.25">
      <c r="D426" s="21"/>
    </row>
    <row r="427" spans="4:4" x14ac:dyDescent="0.25">
      <c r="D427" s="21"/>
    </row>
    <row r="428" spans="4:4" x14ac:dyDescent="0.25">
      <c r="D428" s="21"/>
    </row>
    <row r="429" spans="4:4" x14ac:dyDescent="0.25">
      <c r="D429" s="21"/>
    </row>
    <row r="430" spans="4:4" x14ac:dyDescent="0.25">
      <c r="D430" s="21"/>
    </row>
    <row r="431" spans="4:4" x14ac:dyDescent="0.25">
      <c r="D431" s="21"/>
    </row>
    <row r="432" spans="4:4" x14ac:dyDescent="0.25">
      <c r="D432" s="21"/>
    </row>
    <row r="433" spans="4:4" x14ac:dyDescent="0.25">
      <c r="D433" s="21"/>
    </row>
    <row r="434" spans="4:4" x14ac:dyDescent="0.25">
      <c r="D434" s="21"/>
    </row>
    <row r="435" spans="4:4" x14ac:dyDescent="0.25">
      <c r="D435" s="21"/>
    </row>
    <row r="436" spans="4:4" x14ac:dyDescent="0.25">
      <c r="D436" s="21"/>
    </row>
    <row r="437" spans="4:4" x14ac:dyDescent="0.25">
      <c r="D437" s="21"/>
    </row>
    <row r="438" spans="4:4" x14ac:dyDescent="0.25">
      <c r="D438" s="21"/>
    </row>
    <row r="439" spans="4:4" x14ac:dyDescent="0.25">
      <c r="D439" s="21"/>
    </row>
    <row r="440" spans="4:4" x14ac:dyDescent="0.25">
      <c r="D440" s="21"/>
    </row>
    <row r="441" spans="4:4" x14ac:dyDescent="0.25">
      <c r="D441" s="21"/>
    </row>
    <row r="442" spans="4:4" x14ac:dyDescent="0.25">
      <c r="D442" s="21"/>
    </row>
    <row r="443" spans="4:4" x14ac:dyDescent="0.25">
      <c r="D443" s="21"/>
    </row>
    <row r="444" spans="4:4" x14ac:dyDescent="0.25">
      <c r="D444" s="21"/>
    </row>
    <row r="445" spans="4:4" x14ac:dyDescent="0.25">
      <c r="D445" s="21"/>
    </row>
    <row r="446" spans="4:4" x14ac:dyDescent="0.25">
      <c r="D446" s="21"/>
    </row>
    <row r="447" spans="4:4" x14ac:dyDescent="0.25">
      <c r="D447" s="21"/>
    </row>
    <row r="448" spans="4:4" x14ac:dyDescent="0.25">
      <c r="D448" s="21"/>
    </row>
    <row r="449" spans="4:4" x14ac:dyDescent="0.25">
      <c r="D449" s="21"/>
    </row>
    <row r="450" spans="4:4" x14ac:dyDescent="0.25">
      <c r="D450" s="21"/>
    </row>
    <row r="451" spans="4:4" x14ac:dyDescent="0.25">
      <c r="D451" s="21"/>
    </row>
    <row r="452" spans="4:4" x14ac:dyDescent="0.25">
      <c r="D452" s="21"/>
    </row>
    <row r="453" spans="4:4" x14ac:dyDescent="0.25">
      <c r="D453" s="21"/>
    </row>
    <row r="454" spans="4:4" x14ac:dyDescent="0.25">
      <c r="D454" s="21"/>
    </row>
    <row r="455" spans="4:4" x14ac:dyDescent="0.25">
      <c r="D455" s="21"/>
    </row>
    <row r="456" spans="4:4" x14ac:dyDescent="0.25">
      <c r="D456" s="21"/>
    </row>
    <row r="457" spans="4:4" x14ac:dyDescent="0.25">
      <c r="D457" s="21"/>
    </row>
    <row r="458" spans="4:4" x14ac:dyDescent="0.25">
      <c r="D458" s="21"/>
    </row>
    <row r="459" spans="4:4" x14ac:dyDescent="0.25">
      <c r="D459" s="21"/>
    </row>
    <row r="460" spans="4:4" x14ac:dyDescent="0.25">
      <c r="D460" s="21"/>
    </row>
    <row r="461" spans="4:4" x14ac:dyDescent="0.25">
      <c r="D461" s="21"/>
    </row>
    <row r="462" spans="4:4" x14ac:dyDescent="0.25">
      <c r="D462" s="21"/>
    </row>
    <row r="463" spans="4:4" x14ac:dyDescent="0.25">
      <c r="D463" s="21"/>
    </row>
    <row r="464" spans="4:4" x14ac:dyDescent="0.25">
      <c r="D464" s="21"/>
    </row>
    <row r="465" spans="4:4" x14ac:dyDescent="0.25">
      <c r="D465" s="21"/>
    </row>
    <row r="466" spans="4:4" x14ac:dyDescent="0.25">
      <c r="D466" s="21"/>
    </row>
    <row r="467" spans="4:4" x14ac:dyDescent="0.25">
      <c r="D467" s="21"/>
    </row>
    <row r="468" spans="4:4" x14ac:dyDescent="0.25">
      <c r="D468" s="21"/>
    </row>
    <row r="469" spans="4:4" x14ac:dyDescent="0.25">
      <c r="D469" s="21"/>
    </row>
    <row r="470" spans="4:4" x14ac:dyDescent="0.25">
      <c r="D470" s="21"/>
    </row>
    <row r="471" spans="4:4" x14ac:dyDescent="0.25">
      <c r="D471" s="21"/>
    </row>
    <row r="472" spans="4:4" x14ac:dyDescent="0.25">
      <c r="D472" s="21"/>
    </row>
    <row r="473" spans="4:4" x14ac:dyDescent="0.25">
      <c r="D473" s="21"/>
    </row>
    <row r="474" spans="4:4" x14ac:dyDescent="0.25">
      <c r="D474" s="21"/>
    </row>
    <row r="475" spans="4:4" x14ac:dyDescent="0.25">
      <c r="D475" s="21"/>
    </row>
    <row r="476" spans="4:4" x14ac:dyDescent="0.25">
      <c r="D476" s="21"/>
    </row>
    <row r="477" spans="4:4" x14ac:dyDescent="0.25">
      <c r="D477" s="21"/>
    </row>
    <row r="478" spans="4:4" x14ac:dyDescent="0.25">
      <c r="D478" s="21"/>
    </row>
    <row r="479" spans="4:4" x14ac:dyDescent="0.25">
      <c r="D479" s="21"/>
    </row>
    <row r="480" spans="4:4" x14ac:dyDescent="0.25">
      <c r="D480" s="21"/>
    </row>
    <row r="481" spans="4:4" x14ac:dyDescent="0.25">
      <c r="D481" s="21"/>
    </row>
    <row r="482" spans="4:4" x14ac:dyDescent="0.25">
      <c r="D482" s="21"/>
    </row>
    <row r="483" spans="4:4" x14ac:dyDescent="0.25">
      <c r="D483" s="21"/>
    </row>
    <row r="484" spans="4:4" x14ac:dyDescent="0.25">
      <c r="D484" s="21"/>
    </row>
    <row r="485" spans="4:4" x14ac:dyDescent="0.25">
      <c r="D485" s="21"/>
    </row>
    <row r="486" spans="4:4" x14ac:dyDescent="0.25">
      <c r="D486" s="21"/>
    </row>
    <row r="487" spans="4:4" x14ac:dyDescent="0.25">
      <c r="D487" s="21"/>
    </row>
    <row r="488" spans="4:4" x14ac:dyDescent="0.25">
      <c r="D488" s="21"/>
    </row>
    <row r="489" spans="4:4" x14ac:dyDescent="0.25">
      <c r="D489" s="21"/>
    </row>
    <row r="490" spans="4:4" x14ac:dyDescent="0.25">
      <c r="D490" s="21"/>
    </row>
    <row r="491" spans="4:4" x14ac:dyDescent="0.25">
      <c r="D491" s="21"/>
    </row>
    <row r="492" spans="4:4" x14ac:dyDescent="0.25">
      <c r="D492" s="21"/>
    </row>
    <row r="493" spans="4:4" x14ac:dyDescent="0.25">
      <c r="D493" s="21"/>
    </row>
    <row r="494" spans="4:4" x14ac:dyDescent="0.25">
      <c r="D494" s="21"/>
    </row>
    <row r="495" spans="4:4" x14ac:dyDescent="0.25">
      <c r="D495" s="21"/>
    </row>
    <row r="496" spans="4:4" x14ac:dyDescent="0.25">
      <c r="D496" s="21"/>
    </row>
    <row r="497" spans="4:4" x14ac:dyDescent="0.25">
      <c r="D497" s="21"/>
    </row>
    <row r="498" spans="4:4" x14ac:dyDescent="0.25">
      <c r="D498" s="21"/>
    </row>
    <row r="499" spans="4:4" x14ac:dyDescent="0.25">
      <c r="D499" s="21"/>
    </row>
    <row r="500" spans="4:4" x14ac:dyDescent="0.25">
      <c r="D500" s="21"/>
    </row>
    <row r="501" spans="4:4" x14ac:dyDescent="0.25">
      <c r="D501" s="21"/>
    </row>
    <row r="502" spans="4:4" x14ac:dyDescent="0.25">
      <c r="D502" s="21"/>
    </row>
    <row r="503" spans="4:4" x14ac:dyDescent="0.25">
      <c r="D503" s="21"/>
    </row>
    <row r="504" spans="4:4" x14ac:dyDescent="0.25">
      <c r="D504" s="21"/>
    </row>
    <row r="505" spans="4:4" x14ac:dyDescent="0.25">
      <c r="D505" s="21"/>
    </row>
    <row r="506" spans="4:4" x14ac:dyDescent="0.25">
      <c r="D506" s="21"/>
    </row>
    <row r="507" spans="4:4" x14ac:dyDescent="0.25">
      <c r="D507" s="21"/>
    </row>
    <row r="508" spans="4:4" x14ac:dyDescent="0.25">
      <c r="D508" s="21"/>
    </row>
    <row r="509" spans="4:4" x14ac:dyDescent="0.25">
      <c r="D509" s="21"/>
    </row>
    <row r="510" spans="4:4" x14ac:dyDescent="0.25">
      <c r="D510" s="21"/>
    </row>
    <row r="511" spans="4:4" x14ac:dyDescent="0.25">
      <c r="D511" s="21"/>
    </row>
    <row r="512" spans="4:4" x14ac:dyDescent="0.25">
      <c r="D512" s="21"/>
    </row>
    <row r="513" spans="4:4" x14ac:dyDescent="0.25">
      <c r="D513" s="21"/>
    </row>
    <row r="514" spans="4:4" x14ac:dyDescent="0.25">
      <c r="D514" s="21"/>
    </row>
    <row r="515" spans="4:4" x14ac:dyDescent="0.25">
      <c r="D515" s="21"/>
    </row>
    <row r="516" spans="4:4" x14ac:dyDescent="0.25">
      <c r="D516" s="21"/>
    </row>
    <row r="517" spans="4:4" x14ac:dyDescent="0.25">
      <c r="D517" s="21"/>
    </row>
    <row r="518" spans="4:4" x14ac:dyDescent="0.25">
      <c r="D518" s="21"/>
    </row>
    <row r="519" spans="4:4" x14ac:dyDescent="0.25">
      <c r="D519" s="21"/>
    </row>
    <row r="520" spans="4:4" x14ac:dyDescent="0.25">
      <c r="D520" s="21"/>
    </row>
    <row r="521" spans="4:4" x14ac:dyDescent="0.25">
      <c r="D521" s="21"/>
    </row>
    <row r="522" spans="4:4" x14ac:dyDescent="0.25">
      <c r="D522" s="21"/>
    </row>
    <row r="523" spans="4:4" x14ac:dyDescent="0.25">
      <c r="D523" s="21"/>
    </row>
    <row r="524" spans="4:4" x14ac:dyDescent="0.25">
      <c r="D524" s="21"/>
    </row>
    <row r="525" spans="4:4" x14ac:dyDescent="0.25">
      <c r="D525" s="21"/>
    </row>
    <row r="526" spans="4:4" x14ac:dyDescent="0.25">
      <c r="D526" s="21"/>
    </row>
    <row r="527" spans="4:4" x14ac:dyDescent="0.25">
      <c r="D527" s="21"/>
    </row>
    <row r="528" spans="4:4" x14ac:dyDescent="0.25">
      <c r="D528" s="21"/>
    </row>
    <row r="529" spans="4:4" x14ac:dyDescent="0.25">
      <c r="D529" s="21"/>
    </row>
    <row r="530" spans="4:4" x14ac:dyDescent="0.25">
      <c r="D530" s="21"/>
    </row>
    <row r="531" spans="4:4" x14ac:dyDescent="0.25">
      <c r="D531" s="21"/>
    </row>
    <row r="532" spans="4:4" x14ac:dyDescent="0.25">
      <c r="D532" s="21"/>
    </row>
    <row r="533" spans="4:4" x14ac:dyDescent="0.25">
      <c r="D533" s="21"/>
    </row>
    <row r="534" spans="4:4" x14ac:dyDescent="0.25">
      <c r="D534" s="21"/>
    </row>
    <row r="535" spans="4:4" x14ac:dyDescent="0.25">
      <c r="D535" s="21"/>
    </row>
    <row r="536" spans="4:4" x14ac:dyDescent="0.25">
      <c r="D536" s="21"/>
    </row>
    <row r="537" spans="4:4" x14ac:dyDescent="0.25">
      <c r="D537" s="21"/>
    </row>
    <row r="538" spans="4:4" x14ac:dyDescent="0.25">
      <c r="D538" s="21"/>
    </row>
    <row r="539" spans="4:4" x14ac:dyDescent="0.25">
      <c r="D539" s="21"/>
    </row>
    <row r="540" spans="4:4" x14ac:dyDescent="0.25">
      <c r="D540" s="21"/>
    </row>
    <row r="541" spans="4:4" x14ac:dyDescent="0.25">
      <c r="D541" s="21"/>
    </row>
    <row r="542" spans="4:4" x14ac:dyDescent="0.25">
      <c r="D542" s="21"/>
    </row>
    <row r="543" spans="4:4" x14ac:dyDescent="0.25">
      <c r="D543" s="21"/>
    </row>
    <row r="544" spans="4:4" x14ac:dyDescent="0.25">
      <c r="D544" s="21"/>
    </row>
    <row r="545" spans="4:4" x14ac:dyDescent="0.25">
      <c r="D545" s="21"/>
    </row>
    <row r="546" spans="4:4" x14ac:dyDescent="0.25">
      <c r="D546" s="21"/>
    </row>
    <row r="547" spans="4:4" x14ac:dyDescent="0.25">
      <c r="D547" s="21"/>
    </row>
    <row r="548" spans="4:4" x14ac:dyDescent="0.25">
      <c r="D548" s="21"/>
    </row>
    <row r="549" spans="4:4" x14ac:dyDescent="0.25">
      <c r="D549" s="21"/>
    </row>
    <row r="550" spans="4:4" x14ac:dyDescent="0.25">
      <c r="D550" s="21"/>
    </row>
    <row r="551" spans="4:4" x14ac:dyDescent="0.25">
      <c r="D551" s="21"/>
    </row>
    <row r="552" spans="4:4" x14ac:dyDescent="0.25">
      <c r="D552" s="21"/>
    </row>
    <row r="553" spans="4:4" x14ac:dyDescent="0.25">
      <c r="D553" s="21"/>
    </row>
    <row r="554" spans="4:4" x14ac:dyDescent="0.25">
      <c r="D554" s="21"/>
    </row>
    <row r="555" spans="4:4" x14ac:dyDescent="0.25">
      <c r="D555" s="21"/>
    </row>
    <row r="556" spans="4:4" x14ac:dyDescent="0.25">
      <c r="D556" s="21"/>
    </row>
    <row r="557" spans="4:4" x14ac:dyDescent="0.25">
      <c r="D557" s="21"/>
    </row>
    <row r="558" spans="4:4" x14ac:dyDescent="0.25">
      <c r="D558" s="21"/>
    </row>
    <row r="559" spans="4:4" x14ac:dyDescent="0.25">
      <c r="D559" s="21"/>
    </row>
    <row r="560" spans="4:4" x14ac:dyDescent="0.25">
      <c r="D560" s="21"/>
    </row>
    <row r="561" spans="4:4" x14ac:dyDescent="0.25">
      <c r="D561" s="21"/>
    </row>
    <row r="562" spans="4:4" x14ac:dyDescent="0.25">
      <c r="D562" s="21"/>
    </row>
    <row r="563" spans="4:4" x14ac:dyDescent="0.25">
      <c r="D563" s="21"/>
    </row>
    <row r="564" spans="4:4" x14ac:dyDescent="0.25">
      <c r="D564" s="21"/>
    </row>
    <row r="565" spans="4:4" x14ac:dyDescent="0.25">
      <c r="D565" s="21"/>
    </row>
    <row r="566" spans="4:4" x14ac:dyDescent="0.25">
      <c r="D566" s="21"/>
    </row>
    <row r="567" spans="4:4" x14ac:dyDescent="0.25">
      <c r="D567" s="21"/>
    </row>
    <row r="568" spans="4:4" x14ac:dyDescent="0.25">
      <c r="D568" s="21"/>
    </row>
    <row r="569" spans="4:4" x14ac:dyDescent="0.25">
      <c r="D569" s="21"/>
    </row>
    <row r="570" spans="4:4" x14ac:dyDescent="0.25">
      <c r="D570" s="21"/>
    </row>
    <row r="571" spans="4:4" x14ac:dyDescent="0.25">
      <c r="D571" s="21"/>
    </row>
    <row r="572" spans="4:4" x14ac:dyDescent="0.25">
      <c r="D572" s="21"/>
    </row>
    <row r="573" spans="4:4" x14ac:dyDescent="0.25">
      <c r="D573" s="21"/>
    </row>
    <row r="574" spans="4:4" x14ac:dyDescent="0.25">
      <c r="D574" s="21"/>
    </row>
    <row r="575" spans="4:4" x14ac:dyDescent="0.25">
      <c r="D575" s="21"/>
    </row>
    <row r="576" spans="4:4" x14ac:dyDescent="0.25">
      <c r="D576" s="21"/>
    </row>
    <row r="577" spans="4:4" x14ac:dyDescent="0.25">
      <c r="D577" s="21"/>
    </row>
    <row r="578" spans="4:4" x14ac:dyDescent="0.25">
      <c r="D578" s="21"/>
    </row>
    <row r="579" spans="4:4" x14ac:dyDescent="0.25">
      <c r="D579" s="21"/>
    </row>
    <row r="580" spans="4:4" x14ac:dyDescent="0.25">
      <c r="D580" s="21"/>
    </row>
    <row r="581" spans="4:4" x14ac:dyDescent="0.25">
      <c r="D581" s="21"/>
    </row>
    <row r="582" spans="4:4" x14ac:dyDescent="0.25">
      <c r="D582" s="21"/>
    </row>
    <row r="583" spans="4:4" x14ac:dyDescent="0.25">
      <c r="D583" s="21"/>
    </row>
    <row r="584" spans="4:4" x14ac:dyDescent="0.25">
      <c r="D584" s="21"/>
    </row>
    <row r="585" spans="4:4" x14ac:dyDescent="0.25">
      <c r="D585" s="21"/>
    </row>
    <row r="586" spans="4:4" x14ac:dyDescent="0.25">
      <c r="D586" s="21"/>
    </row>
    <row r="587" spans="4:4" x14ac:dyDescent="0.25">
      <c r="D587" s="21"/>
    </row>
    <row r="588" spans="4:4" x14ac:dyDescent="0.25">
      <c r="D588" s="21"/>
    </row>
    <row r="589" spans="4:4" x14ac:dyDescent="0.25">
      <c r="D589" s="21"/>
    </row>
    <row r="590" spans="4:4" x14ac:dyDescent="0.25">
      <c r="D590" s="21"/>
    </row>
    <row r="591" spans="4:4" x14ac:dyDescent="0.25">
      <c r="D591" s="21"/>
    </row>
    <row r="592" spans="4:4" x14ac:dyDescent="0.25">
      <c r="D592" s="21"/>
    </row>
    <row r="593" spans="4:4" x14ac:dyDescent="0.25">
      <c r="D593" s="21"/>
    </row>
    <row r="594" spans="4:4" x14ac:dyDescent="0.25">
      <c r="D594" s="21"/>
    </row>
    <row r="595" spans="4:4" x14ac:dyDescent="0.25">
      <c r="D595" s="21"/>
    </row>
    <row r="596" spans="4:4" x14ac:dyDescent="0.25">
      <c r="D596" s="21"/>
    </row>
    <row r="597" spans="4:4" x14ac:dyDescent="0.25">
      <c r="D597" s="21"/>
    </row>
    <row r="598" spans="4:4" x14ac:dyDescent="0.25">
      <c r="D598" s="21"/>
    </row>
    <row r="599" spans="4:4" x14ac:dyDescent="0.25">
      <c r="D599" s="21"/>
    </row>
    <row r="600" spans="4:4" x14ac:dyDescent="0.25">
      <c r="D600" s="21"/>
    </row>
    <row r="601" spans="4:4" x14ac:dyDescent="0.25">
      <c r="D601" s="21"/>
    </row>
    <row r="602" spans="4:4" x14ac:dyDescent="0.25">
      <c r="D602" s="21"/>
    </row>
    <row r="603" spans="4:4" x14ac:dyDescent="0.25">
      <c r="D603" s="21"/>
    </row>
    <row r="604" spans="4:4" x14ac:dyDescent="0.25">
      <c r="D604" s="21"/>
    </row>
    <row r="605" spans="4:4" x14ac:dyDescent="0.25">
      <c r="D605" s="21"/>
    </row>
    <row r="606" spans="4:4" x14ac:dyDescent="0.25">
      <c r="D606" s="21"/>
    </row>
    <row r="607" spans="4:4" x14ac:dyDescent="0.25">
      <c r="D607" s="21"/>
    </row>
    <row r="608" spans="4:4" x14ac:dyDescent="0.25">
      <c r="D608" s="21"/>
    </row>
    <row r="609" spans="4:4" x14ac:dyDescent="0.25">
      <c r="D609" s="21"/>
    </row>
    <row r="610" spans="4:4" x14ac:dyDescent="0.25">
      <c r="D610" s="21"/>
    </row>
    <row r="611" spans="4:4" x14ac:dyDescent="0.25">
      <c r="D611" s="21"/>
    </row>
    <row r="612" spans="4:4" x14ac:dyDescent="0.25">
      <c r="D612" s="21"/>
    </row>
    <row r="613" spans="4:4" x14ac:dyDescent="0.25">
      <c r="D613" s="21"/>
    </row>
    <row r="614" spans="4:4" x14ac:dyDescent="0.25">
      <c r="D614" s="21"/>
    </row>
    <row r="615" spans="4:4" x14ac:dyDescent="0.25">
      <c r="D615" s="21"/>
    </row>
    <row r="616" spans="4:4" x14ac:dyDescent="0.25">
      <c r="D616" s="21"/>
    </row>
    <row r="617" spans="4:4" x14ac:dyDescent="0.25">
      <c r="D617" s="21"/>
    </row>
    <row r="618" spans="4:4" x14ac:dyDescent="0.25">
      <c r="D618" s="21"/>
    </row>
    <row r="619" spans="4:4" x14ac:dyDescent="0.25">
      <c r="D619" s="21"/>
    </row>
    <row r="620" spans="4:4" x14ac:dyDescent="0.25">
      <c r="D620" s="21"/>
    </row>
    <row r="621" spans="4:4" x14ac:dyDescent="0.25">
      <c r="D621" s="21"/>
    </row>
    <row r="622" spans="4:4" x14ac:dyDescent="0.25">
      <c r="D622" s="21"/>
    </row>
    <row r="623" spans="4:4" x14ac:dyDescent="0.25">
      <c r="D623" s="21"/>
    </row>
    <row r="624" spans="4:4" x14ac:dyDescent="0.25">
      <c r="D624" s="21"/>
    </row>
    <row r="625" spans="4:4" x14ac:dyDescent="0.25">
      <c r="D625" s="21"/>
    </row>
    <row r="626" spans="4:4" x14ac:dyDescent="0.25">
      <c r="D626" s="21"/>
    </row>
    <row r="627" spans="4:4" x14ac:dyDescent="0.25">
      <c r="D627" s="21"/>
    </row>
    <row r="628" spans="4:4" x14ac:dyDescent="0.25">
      <c r="D628" s="21"/>
    </row>
    <row r="629" spans="4:4" x14ac:dyDescent="0.25">
      <c r="D629" s="21"/>
    </row>
    <row r="630" spans="4:4" x14ac:dyDescent="0.25">
      <c r="D630" s="21"/>
    </row>
    <row r="631" spans="4:4" x14ac:dyDescent="0.25">
      <c r="D631" s="21"/>
    </row>
    <row r="632" spans="4:4" x14ac:dyDescent="0.25">
      <c r="D632" s="21"/>
    </row>
    <row r="633" spans="4:4" x14ac:dyDescent="0.25">
      <c r="D633" s="21"/>
    </row>
    <row r="634" spans="4:4" x14ac:dyDescent="0.25">
      <c r="D634" s="21"/>
    </row>
    <row r="635" spans="4:4" x14ac:dyDescent="0.25">
      <c r="D635" s="21"/>
    </row>
    <row r="636" spans="4:4" x14ac:dyDescent="0.25">
      <c r="D636" s="21"/>
    </row>
    <row r="637" spans="4:4" x14ac:dyDescent="0.25">
      <c r="D637" s="21"/>
    </row>
    <row r="638" spans="4:4" x14ac:dyDescent="0.25">
      <c r="D638" s="21"/>
    </row>
    <row r="639" spans="4:4" x14ac:dyDescent="0.25">
      <c r="D639" s="21"/>
    </row>
    <row r="640" spans="4:4" x14ac:dyDescent="0.25">
      <c r="D640" s="21"/>
    </row>
    <row r="641" spans="4:4" x14ac:dyDescent="0.25">
      <c r="D641" s="21"/>
    </row>
    <row r="642" spans="4:4" x14ac:dyDescent="0.25">
      <c r="D642" s="21"/>
    </row>
    <row r="643" spans="4:4" x14ac:dyDescent="0.25">
      <c r="D643" s="21"/>
    </row>
    <row r="644" spans="4:4" x14ac:dyDescent="0.25">
      <c r="D644" s="21"/>
    </row>
    <row r="645" spans="4:4" x14ac:dyDescent="0.25">
      <c r="D645" s="21"/>
    </row>
    <row r="646" spans="4:4" x14ac:dyDescent="0.25">
      <c r="D646" s="21"/>
    </row>
    <row r="647" spans="4:4" x14ac:dyDescent="0.25">
      <c r="D647" s="21"/>
    </row>
    <row r="648" spans="4:4" x14ac:dyDescent="0.25">
      <c r="D648" s="21"/>
    </row>
    <row r="649" spans="4:4" x14ac:dyDescent="0.25">
      <c r="D649" s="21"/>
    </row>
    <row r="650" spans="4:4" x14ac:dyDescent="0.25">
      <c r="D650" s="21"/>
    </row>
    <row r="651" spans="4:4" x14ac:dyDescent="0.25">
      <c r="D651" s="21"/>
    </row>
    <row r="652" spans="4:4" x14ac:dyDescent="0.25">
      <c r="D652" s="21"/>
    </row>
    <row r="653" spans="4:4" x14ac:dyDescent="0.25">
      <c r="D653" s="21"/>
    </row>
    <row r="654" spans="4:4" x14ac:dyDescent="0.25">
      <c r="D654" s="21"/>
    </row>
    <row r="655" spans="4:4" x14ac:dyDescent="0.25">
      <c r="D655" s="21"/>
    </row>
    <row r="656" spans="4:4" x14ac:dyDescent="0.25">
      <c r="D656" s="21"/>
    </row>
    <row r="657" spans="4:4" x14ac:dyDescent="0.25">
      <c r="D657" s="21"/>
    </row>
    <row r="658" spans="4:4" x14ac:dyDescent="0.25">
      <c r="D658" s="21"/>
    </row>
    <row r="659" spans="4:4" x14ac:dyDescent="0.25">
      <c r="D659" s="21"/>
    </row>
    <row r="660" spans="4:4" x14ac:dyDescent="0.25">
      <c r="D660" s="21"/>
    </row>
    <row r="661" spans="4:4" x14ac:dyDescent="0.25">
      <c r="D661" s="21"/>
    </row>
    <row r="662" spans="4:4" x14ac:dyDescent="0.25">
      <c r="D662" s="21"/>
    </row>
    <row r="663" spans="4:4" x14ac:dyDescent="0.25">
      <c r="D663" s="21"/>
    </row>
    <row r="664" spans="4:4" x14ac:dyDescent="0.25">
      <c r="D664" s="21"/>
    </row>
    <row r="665" spans="4:4" x14ac:dyDescent="0.25">
      <c r="D665" s="21"/>
    </row>
    <row r="666" spans="4:4" x14ac:dyDescent="0.25">
      <c r="D666" s="21"/>
    </row>
    <row r="667" spans="4:4" x14ac:dyDescent="0.25">
      <c r="D667" s="21"/>
    </row>
    <row r="668" spans="4:4" x14ac:dyDescent="0.25">
      <c r="D668" s="21"/>
    </row>
    <row r="669" spans="4:4" x14ac:dyDescent="0.25">
      <c r="D669" s="21"/>
    </row>
    <row r="670" spans="4:4" x14ac:dyDescent="0.25">
      <c r="D670" s="21"/>
    </row>
    <row r="671" spans="4:4" x14ac:dyDescent="0.25">
      <c r="D671" s="21"/>
    </row>
    <row r="672" spans="4:4" x14ac:dyDescent="0.25">
      <c r="D672" s="21"/>
    </row>
    <row r="673" spans="4:4" x14ac:dyDescent="0.25">
      <c r="D673" s="21"/>
    </row>
    <row r="674" spans="4:4" x14ac:dyDescent="0.25">
      <c r="D674" s="21"/>
    </row>
    <row r="675" spans="4:4" x14ac:dyDescent="0.25">
      <c r="D675" s="21"/>
    </row>
    <row r="676" spans="4:4" x14ac:dyDescent="0.25">
      <c r="D676" s="21"/>
    </row>
    <row r="677" spans="4:4" x14ac:dyDescent="0.25">
      <c r="D677" s="21"/>
    </row>
    <row r="678" spans="4:4" x14ac:dyDescent="0.25">
      <c r="D678" s="21"/>
    </row>
    <row r="679" spans="4:4" x14ac:dyDescent="0.25">
      <c r="D679" s="21"/>
    </row>
    <row r="680" spans="4:4" x14ac:dyDescent="0.25">
      <c r="D680" s="21"/>
    </row>
    <row r="681" spans="4:4" x14ac:dyDescent="0.25">
      <c r="D681" s="21"/>
    </row>
    <row r="682" spans="4:4" x14ac:dyDescent="0.25">
      <c r="D682" s="21"/>
    </row>
    <row r="683" spans="4:4" x14ac:dyDescent="0.25">
      <c r="D683" s="21"/>
    </row>
    <row r="684" spans="4:4" x14ac:dyDescent="0.25">
      <c r="D684" s="21"/>
    </row>
    <row r="685" spans="4:4" x14ac:dyDescent="0.25">
      <c r="D685" s="21"/>
    </row>
    <row r="686" spans="4:4" x14ac:dyDescent="0.25">
      <c r="D686" s="21"/>
    </row>
    <row r="687" spans="4:4" x14ac:dyDescent="0.25">
      <c r="D687" s="21"/>
    </row>
    <row r="688" spans="4:4" x14ac:dyDescent="0.25">
      <c r="D688" s="21"/>
    </row>
    <row r="689" spans="4:4" x14ac:dyDescent="0.25">
      <c r="D689" s="21"/>
    </row>
    <row r="690" spans="4:4" x14ac:dyDescent="0.25">
      <c r="D690" s="21"/>
    </row>
    <row r="691" spans="4:4" x14ac:dyDescent="0.25">
      <c r="D691" s="21"/>
    </row>
    <row r="692" spans="4:4" x14ac:dyDescent="0.25">
      <c r="D692" s="21"/>
    </row>
    <row r="693" spans="4:4" x14ac:dyDescent="0.25">
      <c r="D693" s="21"/>
    </row>
    <row r="694" spans="4:4" x14ac:dyDescent="0.25">
      <c r="D694" s="21"/>
    </row>
    <row r="695" spans="4:4" x14ac:dyDescent="0.25">
      <c r="D695" s="21"/>
    </row>
    <row r="696" spans="4:4" x14ac:dyDescent="0.25">
      <c r="D696" s="21"/>
    </row>
    <row r="697" spans="4:4" x14ac:dyDescent="0.25">
      <c r="D697" s="21"/>
    </row>
    <row r="698" spans="4:4" x14ac:dyDescent="0.25">
      <c r="D698" s="21"/>
    </row>
    <row r="699" spans="4:4" x14ac:dyDescent="0.25">
      <c r="D699" s="21"/>
    </row>
    <row r="700" spans="4:4" x14ac:dyDescent="0.25">
      <c r="D700" s="21"/>
    </row>
    <row r="701" spans="4:4" x14ac:dyDescent="0.25">
      <c r="D701" s="21"/>
    </row>
    <row r="702" spans="4:4" x14ac:dyDescent="0.25">
      <c r="D702" s="21"/>
    </row>
    <row r="703" spans="4:4" x14ac:dyDescent="0.25">
      <c r="D703" s="21"/>
    </row>
    <row r="704" spans="4:4" x14ac:dyDescent="0.25">
      <c r="D704" s="21"/>
    </row>
    <row r="705" spans="4:4" x14ac:dyDescent="0.25">
      <c r="D705" s="21"/>
    </row>
    <row r="706" spans="4:4" x14ac:dyDescent="0.25">
      <c r="D706" s="21"/>
    </row>
    <row r="707" spans="4:4" x14ac:dyDescent="0.25">
      <c r="D707" s="21"/>
    </row>
    <row r="708" spans="4:4" x14ac:dyDescent="0.25">
      <c r="D708" s="21"/>
    </row>
    <row r="709" spans="4:4" x14ac:dyDescent="0.25">
      <c r="D709" s="21"/>
    </row>
    <row r="710" spans="4:4" x14ac:dyDescent="0.25">
      <c r="D710" s="21"/>
    </row>
    <row r="711" spans="4:4" x14ac:dyDescent="0.25">
      <c r="D711" s="21"/>
    </row>
    <row r="712" spans="4:4" x14ac:dyDescent="0.25">
      <c r="D712" s="21"/>
    </row>
    <row r="713" spans="4:4" x14ac:dyDescent="0.25">
      <c r="D713" s="21"/>
    </row>
    <row r="714" spans="4:4" x14ac:dyDescent="0.25">
      <c r="D714" s="21"/>
    </row>
    <row r="715" spans="4:4" x14ac:dyDescent="0.25">
      <c r="D715" s="21"/>
    </row>
    <row r="716" spans="4:4" x14ac:dyDescent="0.25">
      <c r="D716" s="21"/>
    </row>
    <row r="717" spans="4:4" x14ac:dyDescent="0.25">
      <c r="D717" s="21"/>
    </row>
    <row r="718" spans="4:4" x14ac:dyDescent="0.25">
      <c r="D718" s="21"/>
    </row>
    <row r="719" spans="4:4" x14ac:dyDescent="0.25">
      <c r="D719" s="21"/>
    </row>
    <row r="720" spans="4:4" x14ac:dyDescent="0.25">
      <c r="D720" s="21"/>
    </row>
    <row r="721" spans="4:4" x14ac:dyDescent="0.25">
      <c r="D721" s="21"/>
    </row>
    <row r="722" spans="4:4" x14ac:dyDescent="0.25">
      <c r="D722" s="21"/>
    </row>
    <row r="723" spans="4:4" x14ac:dyDescent="0.25">
      <c r="D723" s="21"/>
    </row>
    <row r="724" spans="4:4" x14ac:dyDescent="0.25">
      <c r="D724" s="21"/>
    </row>
    <row r="725" spans="4:4" x14ac:dyDescent="0.25">
      <c r="D725" s="21"/>
    </row>
    <row r="726" spans="4:4" x14ac:dyDescent="0.25">
      <c r="D726" s="21"/>
    </row>
    <row r="727" spans="4:4" x14ac:dyDescent="0.25">
      <c r="D727" s="21"/>
    </row>
    <row r="728" spans="4:4" x14ac:dyDescent="0.25">
      <c r="D728" s="21"/>
    </row>
    <row r="729" spans="4:4" x14ac:dyDescent="0.25">
      <c r="D729" s="21"/>
    </row>
    <row r="730" spans="4:4" x14ac:dyDescent="0.25">
      <c r="D730" s="21"/>
    </row>
    <row r="731" spans="4:4" x14ac:dyDescent="0.25">
      <c r="D731" s="21"/>
    </row>
    <row r="732" spans="4:4" x14ac:dyDescent="0.25">
      <c r="D732" s="21"/>
    </row>
    <row r="733" spans="4:4" x14ac:dyDescent="0.25">
      <c r="D733" s="21"/>
    </row>
    <row r="734" spans="4:4" x14ac:dyDescent="0.25">
      <c r="D734" s="21"/>
    </row>
    <row r="735" spans="4:4" x14ac:dyDescent="0.25">
      <c r="D735" s="21"/>
    </row>
    <row r="736" spans="4:4" x14ac:dyDescent="0.25">
      <c r="D736" s="21"/>
    </row>
    <row r="737" spans="4:4" x14ac:dyDescent="0.25">
      <c r="D737" s="21"/>
    </row>
    <row r="738" spans="4:4" x14ac:dyDescent="0.25">
      <c r="D738" s="21"/>
    </row>
    <row r="739" spans="4:4" x14ac:dyDescent="0.25">
      <c r="D739" s="21"/>
    </row>
    <row r="740" spans="4:4" x14ac:dyDescent="0.25">
      <c r="D740" s="21"/>
    </row>
    <row r="741" spans="4:4" x14ac:dyDescent="0.25">
      <c r="D741" s="21"/>
    </row>
    <row r="742" spans="4:4" x14ac:dyDescent="0.25">
      <c r="D742" s="21"/>
    </row>
    <row r="743" spans="4:4" x14ac:dyDescent="0.25">
      <c r="D743" s="21"/>
    </row>
    <row r="744" spans="4:4" x14ac:dyDescent="0.25">
      <c r="D744" s="21"/>
    </row>
    <row r="745" spans="4:4" x14ac:dyDescent="0.25">
      <c r="D745" s="21"/>
    </row>
    <row r="746" spans="4:4" x14ac:dyDescent="0.25">
      <c r="D746" s="21"/>
    </row>
    <row r="747" spans="4:4" x14ac:dyDescent="0.25">
      <c r="D747" s="21"/>
    </row>
    <row r="748" spans="4:4" x14ac:dyDescent="0.25">
      <c r="D748" s="21"/>
    </row>
    <row r="749" spans="4:4" x14ac:dyDescent="0.25">
      <c r="D749" s="21"/>
    </row>
    <row r="750" spans="4:4" x14ac:dyDescent="0.25">
      <c r="D750" s="21"/>
    </row>
    <row r="751" spans="4:4" x14ac:dyDescent="0.25">
      <c r="D751" s="21"/>
    </row>
    <row r="752" spans="4:4" x14ac:dyDescent="0.25">
      <c r="D752" s="21"/>
    </row>
    <row r="753" spans="4:4" x14ac:dyDescent="0.25">
      <c r="D753" s="21"/>
    </row>
    <row r="754" spans="4:4" x14ac:dyDescent="0.25">
      <c r="D754" s="21"/>
    </row>
    <row r="755" spans="4:4" x14ac:dyDescent="0.25">
      <c r="D755" s="21"/>
    </row>
    <row r="756" spans="4:4" x14ac:dyDescent="0.25">
      <c r="D756" s="21"/>
    </row>
    <row r="757" spans="4:4" x14ac:dyDescent="0.25">
      <c r="D757" s="21"/>
    </row>
    <row r="758" spans="4:4" x14ac:dyDescent="0.25">
      <c r="D758" s="21"/>
    </row>
    <row r="759" spans="4:4" x14ac:dyDescent="0.25">
      <c r="D759" s="21"/>
    </row>
    <row r="760" spans="4:4" x14ac:dyDescent="0.25">
      <c r="D760" s="21"/>
    </row>
    <row r="761" spans="4:4" x14ac:dyDescent="0.25">
      <c r="D761" s="21"/>
    </row>
    <row r="762" spans="4:4" x14ac:dyDescent="0.25">
      <c r="D762" s="21"/>
    </row>
    <row r="763" spans="4:4" x14ac:dyDescent="0.25">
      <c r="D763" s="21"/>
    </row>
    <row r="764" spans="4:4" x14ac:dyDescent="0.25">
      <c r="D764" s="21"/>
    </row>
    <row r="765" spans="4:4" x14ac:dyDescent="0.25">
      <c r="D765" s="21"/>
    </row>
    <row r="766" spans="4:4" x14ac:dyDescent="0.25">
      <c r="D766" s="21"/>
    </row>
    <row r="767" spans="4:4" x14ac:dyDescent="0.25">
      <c r="D767" s="21"/>
    </row>
    <row r="768" spans="4:4" x14ac:dyDescent="0.25">
      <c r="D768" s="21"/>
    </row>
    <row r="769" spans="4:4" x14ac:dyDescent="0.25">
      <c r="D769" s="21"/>
    </row>
    <row r="770" spans="4:4" x14ac:dyDescent="0.25">
      <c r="D770" s="21"/>
    </row>
    <row r="771" spans="4:4" x14ac:dyDescent="0.25">
      <c r="D771" s="21"/>
    </row>
    <row r="772" spans="4:4" x14ac:dyDescent="0.25">
      <c r="D772" s="21"/>
    </row>
    <row r="773" spans="4:4" x14ac:dyDescent="0.25">
      <c r="D773" s="21"/>
    </row>
    <row r="774" spans="4:4" x14ac:dyDescent="0.25">
      <c r="D774" s="21"/>
    </row>
    <row r="775" spans="4:4" x14ac:dyDescent="0.25">
      <c r="D775" s="21"/>
    </row>
    <row r="776" spans="4:4" x14ac:dyDescent="0.25">
      <c r="D776" s="21"/>
    </row>
    <row r="777" spans="4:4" x14ac:dyDescent="0.25">
      <c r="D777" s="21"/>
    </row>
    <row r="778" spans="4:4" x14ac:dyDescent="0.25">
      <c r="D778" s="21"/>
    </row>
    <row r="779" spans="4:4" x14ac:dyDescent="0.25">
      <c r="D779" s="21"/>
    </row>
    <row r="780" spans="4:4" x14ac:dyDescent="0.25">
      <c r="D780" s="21"/>
    </row>
    <row r="781" spans="4:4" x14ac:dyDescent="0.25">
      <c r="D781" s="21"/>
    </row>
    <row r="782" spans="4:4" x14ac:dyDescent="0.25">
      <c r="D782" s="21"/>
    </row>
    <row r="783" spans="4:4" x14ac:dyDescent="0.25">
      <c r="D783" s="21"/>
    </row>
    <row r="784" spans="4:4" x14ac:dyDescent="0.25">
      <c r="D784" s="21"/>
    </row>
    <row r="785" spans="4:4" x14ac:dyDescent="0.25">
      <c r="D785" s="21"/>
    </row>
    <row r="786" spans="4:4" x14ac:dyDescent="0.25">
      <c r="D786" s="21"/>
    </row>
    <row r="787" spans="4:4" x14ac:dyDescent="0.25">
      <c r="D787" s="21"/>
    </row>
    <row r="788" spans="4:4" x14ac:dyDescent="0.25">
      <c r="D788" s="21"/>
    </row>
    <row r="789" spans="4:4" x14ac:dyDescent="0.25">
      <c r="D789" s="21"/>
    </row>
    <row r="790" spans="4:4" x14ac:dyDescent="0.25">
      <c r="D790" s="21"/>
    </row>
    <row r="791" spans="4:4" x14ac:dyDescent="0.25">
      <c r="D791" s="21"/>
    </row>
    <row r="792" spans="4:4" x14ac:dyDescent="0.25">
      <c r="D792" s="21"/>
    </row>
    <row r="793" spans="4:4" x14ac:dyDescent="0.25">
      <c r="D793" s="21"/>
    </row>
    <row r="794" spans="4:4" x14ac:dyDescent="0.25">
      <c r="D794" s="21"/>
    </row>
    <row r="795" spans="4:4" x14ac:dyDescent="0.25">
      <c r="D795" s="21"/>
    </row>
    <row r="796" spans="4:4" x14ac:dyDescent="0.25">
      <c r="D796" s="21"/>
    </row>
    <row r="797" spans="4:4" x14ac:dyDescent="0.25">
      <c r="D797" s="21"/>
    </row>
    <row r="798" spans="4:4" x14ac:dyDescent="0.25">
      <c r="D798" s="21"/>
    </row>
    <row r="799" spans="4:4" x14ac:dyDescent="0.25">
      <c r="D799" s="21"/>
    </row>
    <row r="800" spans="4:4" x14ac:dyDescent="0.25">
      <c r="D800" s="21"/>
    </row>
    <row r="801" spans="4:4" x14ac:dyDescent="0.25">
      <c r="D801" s="21"/>
    </row>
    <row r="802" spans="4:4" x14ac:dyDescent="0.25">
      <c r="D802" s="21"/>
    </row>
    <row r="803" spans="4:4" x14ac:dyDescent="0.25">
      <c r="D803" s="21"/>
    </row>
    <row r="804" spans="4:4" x14ac:dyDescent="0.25">
      <c r="D804" s="21"/>
    </row>
    <row r="805" spans="4:4" x14ac:dyDescent="0.25">
      <c r="D805" s="21"/>
    </row>
    <row r="806" spans="4:4" x14ac:dyDescent="0.25">
      <c r="D806" s="21"/>
    </row>
    <row r="807" spans="4:4" x14ac:dyDescent="0.25">
      <c r="D807" s="21"/>
    </row>
    <row r="808" spans="4:4" x14ac:dyDescent="0.25">
      <c r="D808" s="21"/>
    </row>
    <row r="809" spans="4:4" x14ac:dyDescent="0.25">
      <c r="D809" s="21"/>
    </row>
    <row r="810" spans="4:4" x14ac:dyDescent="0.25">
      <c r="D810" s="21"/>
    </row>
    <row r="811" spans="4:4" x14ac:dyDescent="0.25">
      <c r="D811" s="21"/>
    </row>
    <row r="812" spans="4:4" x14ac:dyDescent="0.25">
      <c r="D812" s="21"/>
    </row>
    <row r="813" spans="4:4" x14ac:dyDescent="0.25">
      <c r="D813" s="21"/>
    </row>
    <row r="814" spans="4:4" x14ac:dyDescent="0.25">
      <c r="D814" s="21"/>
    </row>
    <row r="815" spans="4:4" x14ac:dyDescent="0.25">
      <c r="D815" s="21"/>
    </row>
    <row r="816" spans="4:4" x14ac:dyDescent="0.25">
      <c r="D816" s="21"/>
    </row>
    <row r="817" spans="4:4" x14ac:dyDescent="0.25">
      <c r="D817" s="21"/>
    </row>
    <row r="818" spans="4:4" x14ac:dyDescent="0.25">
      <c r="D818" s="21"/>
    </row>
    <row r="819" spans="4:4" x14ac:dyDescent="0.25">
      <c r="D819" s="21"/>
    </row>
    <row r="820" spans="4:4" x14ac:dyDescent="0.25">
      <c r="D820" s="21"/>
    </row>
    <row r="821" spans="4:4" x14ac:dyDescent="0.25">
      <c r="D821" s="21"/>
    </row>
    <row r="822" spans="4:4" x14ac:dyDescent="0.25">
      <c r="D822" s="21"/>
    </row>
    <row r="823" spans="4:4" x14ac:dyDescent="0.25">
      <c r="D823" s="21"/>
    </row>
    <row r="824" spans="4:4" x14ac:dyDescent="0.25">
      <c r="D824" s="21"/>
    </row>
    <row r="825" spans="4:4" x14ac:dyDescent="0.25">
      <c r="D825" s="21"/>
    </row>
    <row r="826" spans="4:4" x14ac:dyDescent="0.25">
      <c r="D826" s="21"/>
    </row>
    <row r="827" spans="4:4" x14ac:dyDescent="0.25">
      <c r="D827" s="21"/>
    </row>
    <row r="828" spans="4:4" x14ac:dyDescent="0.25">
      <c r="D828" s="21"/>
    </row>
    <row r="829" spans="4:4" x14ac:dyDescent="0.25">
      <c r="D829" s="21"/>
    </row>
    <row r="830" spans="4:4" x14ac:dyDescent="0.25">
      <c r="D830" s="21"/>
    </row>
    <row r="831" spans="4:4" x14ac:dyDescent="0.25">
      <c r="D831" s="21"/>
    </row>
    <row r="832" spans="4:4" x14ac:dyDescent="0.25">
      <c r="D832" s="21"/>
    </row>
    <row r="833" spans="4:4" x14ac:dyDescent="0.25">
      <c r="D833" s="21"/>
    </row>
    <row r="834" spans="4:4" x14ac:dyDescent="0.25">
      <c r="D834" s="21"/>
    </row>
    <row r="835" spans="4:4" x14ac:dyDescent="0.25">
      <c r="D835" s="21"/>
    </row>
    <row r="836" spans="4:4" x14ac:dyDescent="0.25">
      <c r="D836" s="21"/>
    </row>
    <row r="837" spans="4:4" x14ac:dyDescent="0.25">
      <c r="D837" s="21"/>
    </row>
    <row r="838" spans="4:4" x14ac:dyDescent="0.25">
      <c r="D838" s="21"/>
    </row>
    <row r="839" spans="4:4" x14ac:dyDescent="0.25">
      <c r="D839" s="21"/>
    </row>
    <row r="840" spans="4:4" x14ac:dyDescent="0.25">
      <c r="D840" s="21"/>
    </row>
    <row r="841" spans="4:4" x14ac:dyDescent="0.25">
      <c r="D841" s="21"/>
    </row>
    <row r="842" spans="4:4" x14ac:dyDescent="0.25">
      <c r="D842" s="21"/>
    </row>
    <row r="843" spans="4:4" x14ac:dyDescent="0.25">
      <c r="D843" s="21"/>
    </row>
    <row r="844" spans="4:4" x14ac:dyDescent="0.25">
      <c r="D844" s="21"/>
    </row>
    <row r="845" spans="4:4" x14ac:dyDescent="0.25">
      <c r="D845" s="21"/>
    </row>
    <row r="846" spans="4:4" x14ac:dyDescent="0.25">
      <c r="D846" s="21"/>
    </row>
    <row r="847" spans="4:4" x14ac:dyDescent="0.25">
      <c r="D847" s="21"/>
    </row>
    <row r="848" spans="4:4" x14ac:dyDescent="0.25">
      <c r="D848" s="21"/>
    </row>
    <row r="849" spans="4:4" x14ac:dyDescent="0.25">
      <c r="D849" s="21"/>
    </row>
    <row r="850" spans="4:4" x14ac:dyDescent="0.25">
      <c r="D850" s="21"/>
    </row>
    <row r="851" spans="4:4" x14ac:dyDescent="0.25">
      <c r="D851" s="21"/>
    </row>
    <row r="852" spans="4:4" x14ac:dyDescent="0.25">
      <c r="D852" s="21"/>
    </row>
    <row r="853" spans="4:4" x14ac:dyDescent="0.25">
      <c r="D853" s="21"/>
    </row>
    <row r="854" spans="4:4" x14ac:dyDescent="0.25">
      <c r="D854" s="21"/>
    </row>
    <row r="855" spans="4:4" x14ac:dyDescent="0.25">
      <c r="D855" s="21"/>
    </row>
    <row r="856" spans="4:4" x14ac:dyDescent="0.25">
      <c r="D856" s="21"/>
    </row>
    <row r="857" spans="4:4" x14ac:dyDescent="0.25">
      <c r="D857" s="21"/>
    </row>
    <row r="858" spans="4:4" x14ac:dyDescent="0.25">
      <c r="D858" s="21"/>
    </row>
    <row r="859" spans="4:4" x14ac:dyDescent="0.25">
      <c r="D859" s="21"/>
    </row>
    <row r="860" spans="4:4" x14ac:dyDescent="0.25">
      <c r="D860" s="21"/>
    </row>
    <row r="861" spans="4:4" x14ac:dyDescent="0.25">
      <c r="D861" s="21"/>
    </row>
    <row r="862" spans="4:4" x14ac:dyDescent="0.25">
      <c r="D862" s="21"/>
    </row>
    <row r="863" spans="4:4" x14ac:dyDescent="0.25">
      <c r="D863" s="21"/>
    </row>
    <row r="864" spans="4:4" x14ac:dyDescent="0.25">
      <c r="D864" s="21"/>
    </row>
    <row r="865" spans="4:4" x14ac:dyDescent="0.25">
      <c r="D865" s="21"/>
    </row>
    <row r="866" spans="4:4" x14ac:dyDescent="0.25">
      <c r="D866" s="21"/>
    </row>
    <row r="867" spans="4:4" x14ac:dyDescent="0.25">
      <c r="D867" s="21"/>
    </row>
    <row r="868" spans="4:4" x14ac:dyDescent="0.25">
      <c r="D868" s="21"/>
    </row>
    <row r="869" spans="4:4" x14ac:dyDescent="0.25">
      <c r="D869" s="21"/>
    </row>
    <row r="870" spans="4:4" x14ac:dyDescent="0.25">
      <c r="D870" s="21"/>
    </row>
    <row r="871" spans="4:4" x14ac:dyDescent="0.25">
      <c r="D871" s="21"/>
    </row>
    <row r="872" spans="4:4" x14ac:dyDescent="0.25">
      <c r="D872" s="21"/>
    </row>
    <row r="873" spans="4:4" x14ac:dyDescent="0.25">
      <c r="D873" s="21"/>
    </row>
    <row r="874" spans="4:4" x14ac:dyDescent="0.25">
      <c r="D874" s="21"/>
    </row>
    <row r="875" spans="4:4" x14ac:dyDescent="0.25">
      <c r="D875" s="21"/>
    </row>
    <row r="876" spans="4:4" x14ac:dyDescent="0.25">
      <c r="D876" s="21"/>
    </row>
    <row r="877" spans="4:4" x14ac:dyDescent="0.25">
      <c r="D877" s="21"/>
    </row>
    <row r="878" spans="4:4" x14ac:dyDescent="0.25">
      <c r="D878" s="21"/>
    </row>
    <row r="879" spans="4:4" x14ac:dyDescent="0.25">
      <c r="D879" s="21"/>
    </row>
    <row r="880" spans="4:4" x14ac:dyDescent="0.25">
      <c r="D880" s="21"/>
    </row>
    <row r="881" spans="4:4" x14ac:dyDescent="0.25">
      <c r="D881" s="21"/>
    </row>
    <row r="882" spans="4:4" x14ac:dyDescent="0.25">
      <c r="D882" s="21"/>
    </row>
    <row r="883" spans="4:4" x14ac:dyDescent="0.25">
      <c r="D883" s="21"/>
    </row>
    <row r="884" spans="4:4" x14ac:dyDescent="0.25">
      <c r="D884" s="21"/>
    </row>
    <row r="885" spans="4:4" x14ac:dyDescent="0.25">
      <c r="D885" s="21"/>
    </row>
    <row r="886" spans="4:4" x14ac:dyDescent="0.25">
      <c r="D886" s="21"/>
    </row>
    <row r="887" spans="4:4" x14ac:dyDescent="0.25">
      <c r="D887" s="21"/>
    </row>
    <row r="888" spans="4:4" x14ac:dyDescent="0.25">
      <c r="D888" s="21"/>
    </row>
    <row r="889" spans="4:4" x14ac:dyDescent="0.25">
      <c r="D889" s="21"/>
    </row>
    <row r="890" spans="4:4" x14ac:dyDescent="0.25">
      <c r="D890" s="21"/>
    </row>
    <row r="891" spans="4:4" x14ac:dyDescent="0.25">
      <c r="D891" s="21"/>
    </row>
    <row r="892" spans="4:4" x14ac:dyDescent="0.25">
      <c r="D892" s="21"/>
    </row>
    <row r="893" spans="4:4" x14ac:dyDescent="0.25">
      <c r="D893" s="21"/>
    </row>
    <row r="894" spans="4:4" x14ac:dyDescent="0.25">
      <c r="D894" s="21"/>
    </row>
    <row r="895" spans="4:4" x14ac:dyDescent="0.25">
      <c r="D895" s="21"/>
    </row>
    <row r="896" spans="4:4" x14ac:dyDescent="0.25">
      <c r="D896" s="21"/>
    </row>
    <row r="897" spans="4:4" x14ac:dyDescent="0.25">
      <c r="D897" s="21"/>
    </row>
    <row r="898" spans="4:4" x14ac:dyDescent="0.25">
      <c r="D898" s="21"/>
    </row>
    <row r="899" spans="4:4" x14ac:dyDescent="0.25">
      <c r="D899" s="21"/>
    </row>
    <row r="900" spans="4:4" x14ac:dyDescent="0.25">
      <c r="D900" s="21"/>
    </row>
    <row r="901" spans="4:4" x14ac:dyDescent="0.25">
      <c r="D901" s="21"/>
    </row>
    <row r="902" spans="4:4" x14ac:dyDescent="0.25">
      <c r="D902" s="21"/>
    </row>
    <row r="903" spans="4:4" x14ac:dyDescent="0.25">
      <c r="D903" s="21"/>
    </row>
    <row r="904" spans="4:4" x14ac:dyDescent="0.25">
      <c r="D904" s="21"/>
    </row>
    <row r="905" spans="4:4" x14ac:dyDescent="0.25">
      <c r="D905" s="21"/>
    </row>
    <row r="906" spans="4:4" x14ac:dyDescent="0.25">
      <c r="D906" s="21"/>
    </row>
    <row r="907" spans="4:4" x14ac:dyDescent="0.25">
      <c r="D907" s="21"/>
    </row>
    <row r="908" spans="4:4" x14ac:dyDescent="0.25">
      <c r="D908" s="21"/>
    </row>
    <row r="909" spans="4:4" x14ac:dyDescent="0.25">
      <c r="D909" s="21"/>
    </row>
    <row r="910" spans="4:4" x14ac:dyDescent="0.25">
      <c r="D910" s="21"/>
    </row>
    <row r="911" spans="4:4" x14ac:dyDescent="0.25">
      <c r="D911" s="21"/>
    </row>
    <row r="912" spans="4:4" x14ac:dyDescent="0.25">
      <c r="D912" s="21"/>
    </row>
    <row r="913" spans="4:4" x14ac:dyDescent="0.25">
      <c r="D913" s="21"/>
    </row>
    <row r="914" spans="4:4" x14ac:dyDescent="0.25">
      <c r="D914" s="21"/>
    </row>
    <row r="915" spans="4:4" x14ac:dyDescent="0.25">
      <c r="D915" s="21"/>
    </row>
    <row r="916" spans="4:4" x14ac:dyDescent="0.25">
      <c r="D916" s="21"/>
    </row>
    <row r="917" spans="4:4" x14ac:dyDescent="0.25">
      <c r="D917" s="21"/>
    </row>
    <row r="918" spans="4:4" x14ac:dyDescent="0.25">
      <c r="D918" s="21"/>
    </row>
    <row r="919" spans="4:4" x14ac:dyDescent="0.25">
      <c r="D919" s="21"/>
    </row>
    <row r="920" spans="4:4" x14ac:dyDescent="0.25">
      <c r="D920" s="21"/>
    </row>
    <row r="921" spans="4:4" x14ac:dyDescent="0.25">
      <c r="D921" s="21"/>
    </row>
    <row r="922" spans="4:4" x14ac:dyDescent="0.25">
      <c r="D922" s="21"/>
    </row>
    <row r="923" spans="4:4" x14ac:dyDescent="0.25">
      <c r="D923" s="21"/>
    </row>
    <row r="924" spans="4:4" x14ac:dyDescent="0.25">
      <c r="D924" s="21"/>
    </row>
    <row r="925" spans="4:4" x14ac:dyDescent="0.25">
      <c r="D925" s="21"/>
    </row>
    <row r="926" spans="4:4" x14ac:dyDescent="0.25">
      <c r="D926" s="21"/>
    </row>
    <row r="927" spans="4:4" x14ac:dyDescent="0.25">
      <c r="D927" s="21"/>
    </row>
    <row r="928" spans="4:4" x14ac:dyDescent="0.25">
      <c r="D928" s="21"/>
    </row>
    <row r="929" spans="4:4" x14ac:dyDescent="0.25">
      <c r="D929" s="21"/>
    </row>
    <row r="930" spans="4:4" x14ac:dyDescent="0.25">
      <c r="D930" s="21"/>
    </row>
    <row r="931" spans="4:4" x14ac:dyDescent="0.25">
      <c r="D931" s="21"/>
    </row>
    <row r="932" spans="4:4" x14ac:dyDescent="0.25">
      <c r="D932" s="21"/>
    </row>
    <row r="933" spans="4:4" x14ac:dyDescent="0.25">
      <c r="D933" s="21"/>
    </row>
    <row r="934" spans="4:4" x14ac:dyDescent="0.25">
      <c r="D934" s="21"/>
    </row>
    <row r="935" spans="4:4" x14ac:dyDescent="0.25">
      <c r="D935" s="21"/>
    </row>
    <row r="936" spans="4:4" x14ac:dyDescent="0.25">
      <c r="D936" s="21"/>
    </row>
    <row r="937" spans="4:4" x14ac:dyDescent="0.25">
      <c r="D937" s="21"/>
    </row>
    <row r="938" spans="4:4" x14ac:dyDescent="0.25">
      <c r="D938" s="21"/>
    </row>
    <row r="939" spans="4:4" x14ac:dyDescent="0.25">
      <c r="D939" s="21"/>
    </row>
    <row r="940" spans="4:4" x14ac:dyDescent="0.25">
      <c r="D940" s="21"/>
    </row>
    <row r="941" spans="4:4" x14ac:dyDescent="0.25">
      <c r="D941" s="21"/>
    </row>
    <row r="942" spans="4:4" x14ac:dyDescent="0.25">
      <c r="D942" s="21"/>
    </row>
    <row r="943" spans="4:4" x14ac:dyDescent="0.25">
      <c r="D943" s="21"/>
    </row>
    <row r="944" spans="4:4" x14ac:dyDescent="0.25">
      <c r="D944" s="21"/>
    </row>
    <row r="945" spans="4:4" x14ac:dyDescent="0.25">
      <c r="D945" s="21"/>
    </row>
    <row r="946" spans="4:4" x14ac:dyDescent="0.25">
      <c r="D946" s="21"/>
    </row>
    <row r="947" spans="4:4" x14ac:dyDescent="0.25">
      <c r="D947" s="21"/>
    </row>
    <row r="948" spans="4:4" x14ac:dyDescent="0.25">
      <c r="D948" s="21"/>
    </row>
    <row r="949" spans="4:4" x14ac:dyDescent="0.25">
      <c r="D949" s="21"/>
    </row>
    <row r="950" spans="4:4" x14ac:dyDescent="0.25">
      <c r="D950" s="21"/>
    </row>
    <row r="951" spans="4:4" x14ac:dyDescent="0.25">
      <c r="D951" s="21"/>
    </row>
    <row r="952" spans="4:4" x14ac:dyDescent="0.25">
      <c r="D952" s="21"/>
    </row>
    <row r="953" spans="4:4" x14ac:dyDescent="0.25">
      <c r="D953" s="21"/>
    </row>
    <row r="954" spans="4:4" x14ac:dyDescent="0.25">
      <c r="D954" s="21"/>
    </row>
    <row r="955" spans="4:4" x14ac:dyDescent="0.25">
      <c r="D955" s="21"/>
    </row>
    <row r="956" spans="4:4" x14ac:dyDescent="0.25">
      <c r="D956" s="21"/>
    </row>
    <row r="957" spans="4:4" x14ac:dyDescent="0.25">
      <c r="D957" s="21"/>
    </row>
    <row r="958" spans="4:4" x14ac:dyDescent="0.25">
      <c r="D958" s="21"/>
    </row>
    <row r="959" spans="4:4" x14ac:dyDescent="0.25">
      <c r="D959" s="21"/>
    </row>
    <row r="960" spans="4:4" x14ac:dyDescent="0.25">
      <c r="D960" s="21"/>
    </row>
    <row r="961" spans="4:4" x14ac:dyDescent="0.25">
      <c r="D961" s="21"/>
    </row>
    <row r="962" spans="4:4" x14ac:dyDescent="0.25">
      <c r="D962" s="21"/>
    </row>
    <row r="963" spans="4:4" x14ac:dyDescent="0.25">
      <c r="D963" s="21"/>
    </row>
    <row r="964" spans="4:4" x14ac:dyDescent="0.25">
      <c r="D964" s="21"/>
    </row>
    <row r="965" spans="4:4" x14ac:dyDescent="0.25">
      <c r="D965" s="21"/>
    </row>
    <row r="966" spans="4:4" x14ac:dyDescent="0.25">
      <c r="D966" s="21"/>
    </row>
    <row r="967" spans="4:4" x14ac:dyDescent="0.25">
      <c r="D967" s="21"/>
    </row>
    <row r="968" spans="4:4" x14ac:dyDescent="0.25">
      <c r="D968" s="21"/>
    </row>
    <row r="969" spans="4:4" x14ac:dyDescent="0.25">
      <c r="D969" s="21"/>
    </row>
    <row r="970" spans="4:4" x14ac:dyDescent="0.25">
      <c r="D970" s="21"/>
    </row>
    <row r="971" spans="4:4" x14ac:dyDescent="0.25">
      <c r="D971" s="21"/>
    </row>
    <row r="972" spans="4:4" x14ac:dyDescent="0.25">
      <c r="D972" s="21"/>
    </row>
    <row r="973" spans="4:4" x14ac:dyDescent="0.25">
      <c r="D973" s="21"/>
    </row>
    <row r="974" spans="4:4" x14ac:dyDescent="0.25">
      <c r="D974" s="21"/>
    </row>
    <row r="975" spans="4:4" x14ac:dyDescent="0.25">
      <c r="D975" s="21"/>
    </row>
    <row r="976" spans="4:4" x14ac:dyDescent="0.25">
      <c r="D976" s="21"/>
    </row>
    <row r="977" spans="4:4" x14ac:dyDescent="0.25">
      <c r="D977" s="21"/>
    </row>
    <row r="978" spans="4:4" x14ac:dyDescent="0.25">
      <c r="D978" s="21"/>
    </row>
    <row r="979" spans="4:4" x14ac:dyDescent="0.25">
      <c r="D979" s="21"/>
    </row>
    <row r="980" spans="4:4" x14ac:dyDescent="0.25">
      <c r="D980" s="21"/>
    </row>
    <row r="981" spans="4:4" x14ac:dyDescent="0.25">
      <c r="D981" s="21"/>
    </row>
    <row r="982" spans="4:4" x14ac:dyDescent="0.25">
      <c r="D982" s="21"/>
    </row>
    <row r="983" spans="4:4" x14ac:dyDescent="0.25">
      <c r="D983" s="21"/>
    </row>
    <row r="984" spans="4:4" x14ac:dyDescent="0.25">
      <c r="D984" s="21"/>
    </row>
    <row r="985" spans="4:4" x14ac:dyDescent="0.25">
      <c r="D985" s="21"/>
    </row>
    <row r="986" spans="4:4" x14ac:dyDescent="0.25">
      <c r="D986" s="21"/>
    </row>
    <row r="987" spans="4:4" x14ac:dyDescent="0.25">
      <c r="D987" s="21"/>
    </row>
    <row r="988" spans="4:4" x14ac:dyDescent="0.25">
      <c r="D988" s="21"/>
    </row>
    <row r="989" spans="4:4" x14ac:dyDescent="0.25">
      <c r="D989" s="21"/>
    </row>
    <row r="990" spans="4:4" x14ac:dyDescent="0.25">
      <c r="D990" s="21"/>
    </row>
    <row r="991" spans="4:4" x14ac:dyDescent="0.25">
      <c r="D991" s="21"/>
    </row>
    <row r="992" spans="4:4" x14ac:dyDescent="0.25">
      <c r="D992" s="21"/>
    </row>
    <row r="993" spans="4:4" x14ac:dyDescent="0.25">
      <c r="D993" s="21"/>
    </row>
    <row r="994" spans="4:4" x14ac:dyDescent="0.25">
      <c r="D994" s="21"/>
    </row>
    <row r="995" spans="4:4" x14ac:dyDescent="0.25">
      <c r="D995" s="21"/>
    </row>
    <row r="996" spans="4:4" x14ac:dyDescent="0.25">
      <c r="D996" s="21"/>
    </row>
    <row r="997" spans="4:4" x14ac:dyDescent="0.25">
      <c r="D997" s="21"/>
    </row>
    <row r="998" spans="4:4" x14ac:dyDescent="0.25">
      <c r="D998" s="21"/>
    </row>
    <row r="999" spans="4:4" x14ac:dyDescent="0.25">
      <c r="D999" s="21"/>
    </row>
    <row r="1000" spans="4:4" x14ac:dyDescent="0.25">
      <c r="D1000" s="21"/>
    </row>
    <row r="1001" spans="4:4" x14ac:dyDescent="0.25">
      <c r="D1001" s="21"/>
    </row>
    <row r="1002" spans="4:4" x14ac:dyDescent="0.25">
      <c r="D1002" s="21"/>
    </row>
  </sheetData>
  <conditionalFormatting sqref="F7:F141">
    <cfRule type="iconSet" priority="2">
      <iconSet iconSet="3TrafficLights2">
        <cfvo type="percent" val="0"/>
        <cfvo type="num" val="1"/>
        <cfvo type="num" val="1"/>
      </iconSet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6:H121"/>
  <sheetViews>
    <sheetView showGridLines="0" zoomScale="85" zoomScaleNormal="85" workbookViewId="0">
      <selection activeCell="M11" sqref="M11"/>
    </sheetView>
  </sheetViews>
  <sheetFormatPr baseColWidth="10" defaultRowHeight="15" x14ac:dyDescent="0.25"/>
  <cols>
    <col min="2" max="2" width="14" bestFit="1" customWidth="1"/>
    <col min="3" max="3" width="31" bestFit="1" customWidth="1"/>
    <col min="4" max="4" width="36" bestFit="1" customWidth="1"/>
    <col min="5" max="5" width="14.140625" customWidth="1"/>
    <col min="7" max="7" width="24.5703125" bestFit="1" customWidth="1"/>
  </cols>
  <sheetData>
    <row r="6" spans="2:8" ht="20.100000000000001" customHeight="1" x14ac:dyDescent="0.25">
      <c r="B6" s="6" t="s">
        <v>7</v>
      </c>
      <c r="C6" s="10">
        <v>43629</v>
      </c>
    </row>
    <row r="7" spans="2:8" ht="20.100000000000001" customHeight="1" x14ac:dyDescent="0.25">
      <c r="B7" s="6" t="s">
        <v>88</v>
      </c>
      <c r="C7" s="14" t="s">
        <v>283</v>
      </c>
    </row>
    <row r="8" spans="2:8" ht="20.100000000000001" customHeight="1" x14ac:dyDescent="0.25">
      <c r="B8" s="6" t="s">
        <v>0</v>
      </c>
      <c r="C8" s="11" t="str">
        <f>VLOOKUP(C7,tabla_de_productos[],2,FALSE)</f>
        <v>Barista Pantalon talla 32</v>
      </c>
    </row>
    <row r="9" spans="2:8" ht="20.100000000000001" customHeight="1" x14ac:dyDescent="0.25">
      <c r="B9" s="6" t="s">
        <v>8</v>
      </c>
      <c r="C9" s="11" t="s">
        <v>80</v>
      </c>
      <c r="H9" t="s">
        <v>17</v>
      </c>
    </row>
    <row r="10" spans="2:8" ht="20.100000000000001" customHeight="1" x14ac:dyDescent="0.25">
      <c r="B10" s="6" t="s">
        <v>9</v>
      </c>
      <c r="C10" s="11">
        <v>2</v>
      </c>
    </row>
    <row r="11" spans="2:8" ht="33.75" customHeight="1" x14ac:dyDescent="0.25">
      <c r="B11" s="64" t="s">
        <v>10</v>
      </c>
      <c r="C11" s="50" t="s">
        <v>317</v>
      </c>
    </row>
    <row r="18" spans="2:7" x14ac:dyDescent="0.25">
      <c r="B18" s="7" t="s">
        <v>7</v>
      </c>
      <c r="C18" s="8" t="s">
        <v>1</v>
      </c>
      <c r="D18" s="8" t="s">
        <v>0</v>
      </c>
      <c r="E18" s="8" t="s">
        <v>8</v>
      </c>
      <c r="F18" s="8" t="s">
        <v>9</v>
      </c>
      <c r="G18" s="9" t="s">
        <v>10</v>
      </c>
    </row>
    <row r="19" spans="2:7" x14ac:dyDescent="0.25">
      <c r="B19" s="13">
        <v>43629</v>
      </c>
      <c r="C19" s="19" t="s">
        <v>11</v>
      </c>
      <c r="D19" s="19" t="s">
        <v>12</v>
      </c>
      <c r="E19" s="19" t="s">
        <v>82</v>
      </c>
      <c r="F19" s="19">
        <v>1</v>
      </c>
      <c r="G19" s="51" t="s">
        <v>84</v>
      </c>
    </row>
    <row r="20" spans="2:7" x14ac:dyDescent="0.25">
      <c r="B20" s="46">
        <v>43629</v>
      </c>
      <c r="C20" s="45" t="s">
        <v>13</v>
      </c>
      <c r="D20" s="45" t="s">
        <v>14</v>
      </c>
      <c r="E20" s="45" t="s">
        <v>80</v>
      </c>
      <c r="F20" s="45">
        <v>1</v>
      </c>
      <c r="G20" s="52" t="s">
        <v>84</v>
      </c>
    </row>
    <row r="21" spans="2:7" x14ac:dyDescent="0.25">
      <c r="B21" s="46">
        <v>43517</v>
      </c>
      <c r="C21" s="45" t="s">
        <v>239</v>
      </c>
      <c r="D21" s="45" t="s">
        <v>240</v>
      </c>
      <c r="E21" s="45" t="s">
        <v>80</v>
      </c>
      <c r="F21" s="45">
        <v>4</v>
      </c>
      <c r="G21" s="52"/>
    </row>
    <row r="22" spans="2:7" x14ac:dyDescent="0.25">
      <c r="B22" s="46">
        <v>43517</v>
      </c>
      <c r="C22" s="45" t="s">
        <v>237</v>
      </c>
      <c r="D22" s="45" t="s">
        <v>238</v>
      </c>
      <c r="E22" s="45" t="s">
        <v>80</v>
      </c>
      <c r="F22" s="45">
        <v>2</v>
      </c>
      <c r="G22" s="52"/>
    </row>
    <row r="23" spans="2:7" x14ac:dyDescent="0.25">
      <c r="B23" s="46">
        <v>43517</v>
      </c>
      <c r="C23" s="45" t="s">
        <v>235</v>
      </c>
      <c r="D23" s="45" t="s">
        <v>236</v>
      </c>
      <c r="E23" s="45" t="s">
        <v>80</v>
      </c>
      <c r="F23" s="45">
        <v>2</v>
      </c>
      <c r="G23" s="52"/>
    </row>
    <row r="24" spans="2:7" x14ac:dyDescent="0.25">
      <c r="B24" s="46">
        <v>43325</v>
      </c>
      <c r="C24" s="45" t="s">
        <v>263</v>
      </c>
      <c r="D24" s="45" t="s">
        <v>264</v>
      </c>
      <c r="E24" s="45" t="s">
        <v>80</v>
      </c>
      <c r="F24" s="45">
        <v>2</v>
      </c>
      <c r="G24" s="52"/>
    </row>
    <row r="25" spans="2:7" x14ac:dyDescent="0.25">
      <c r="B25" s="46">
        <v>39933</v>
      </c>
      <c r="C25" s="45" t="s">
        <v>271</v>
      </c>
      <c r="D25" s="45" t="s">
        <v>272</v>
      </c>
      <c r="E25" s="45" t="s">
        <v>80</v>
      </c>
      <c r="F25" s="45">
        <v>2</v>
      </c>
      <c r="G25" s="52"/>
    </row>
    <row r="26" spans="2:7" x14ac:dyDescent="0.25">
      <c r="B26" s="46">
        <v>43585</v>
      </c>
      <c r="C26" s="45" t="s">
        <v>265</v>
      </c>
      <c r="D26" s="45" t="s">
        <v>266</v>
      </c>
      <c r="E26" s="45" t="s">
        <v>80</v>
      </c>
      <c r="F26" s="45">
        <v>2</v>
      </c>
      <c r="G26" s="52" t="s">
        <v>296</v>
      </c>
    </row>
    <row r="27" spans="2:7" x14ac:dyDescent="0.25">
      <c r="B27" s="46">
        <v>43260</v>
      </c>
      <c r="C27" s="45" t="s">
        <v>261</v>
      </c>
      <c r="D27" s="45" t="s">
        <v>262</v>
      </c>
      <c r="E27" s="45" t="s">
        <v>80</v>
      </c>
      <c r="F27" s="45">
        <v>1</v>
      </c>
      <c r="G27" s="52"/>
    </row>
    <row r="28" spans="2:7" x14ac:dyDescent="0.25">
      <c r="B28" s="46">
        <v>43536</v>
      </c>
      <c r="C28" s="45" t="s">
        <v>247</v>
      </c>
      <c r="D28" s="45" t="s">
        <v>248</v>
      </c>
      <c r="E28" s="45" t="s">
        <v>80</v>
      </c>
      <c r="F28" s="45">
        <v>2</v>
      </c>
      <c r="G28" s="52" t="s">
        <v>84</v>
      </c>
    </row>
    <row r="29" spans="2:7" x14ac:dyDescent="0.25">
      <c r="B29" s="46">
        <v>43536</v>
      </c>
      <c r="C29" s="45" t="s">
        <v>243</v>
      </c>
      <c r="D29" s="45" t="s">
        <v>244</v>
      </c>
      <c r="E29" s="45" t="s">
        <v>80</v>
      </c>
      <c r="F29" s="45">
        <v>2</v>
      </c>
      <c r="G29" s="52" t="s">
        <v>296</v>
      </c>
    </row>
    <row r="30" spans="2:7" x14ac:dyDescent="0.25">
      <c r="B30" s="46">
        <v>43514</v>
      </c>
      <c r="C30" s="45" t="s">
        <v>255</v>
      </c>
      <c r="D30" s="45" t="s">
        <v>256</v>
      </c>
      <c r="E30" s="45" t="s">
        <v>80</v>
      </c>
      <c r="F30" s="45">
        <v>2</v>
      </c>
      <c r="G30" s="52"/>
    </row>
    <row r="31" spans="2:7" x14ac:dyDescent="0.25">
      <c r="B31" s="46">
        <v>43514</v>
      </c>
      <c r="C31" s="45" t="s">
        <v>253</v>
      </c>
      <c r="D31" s="45" t="s">
        <v>254</v>
      </c>
      <c r="E31" s="45" t="s">
        <v>80</v>
      </c>
      <c r="F31" s="45">
        <v>2</v>
      </c>
      <c r="G31" s="52"/>
    </row>
    <row r="32" spans="2:7" x14ac:dyDescent="0.25">
      <c r="B32" s="46">
        <v>43514</v>
      </c>
      <c r="C32" s="45" t="s">
        <v>251</v>
      </c>
      <c r="D32" s="45" t="s">
        <v>252</v>
      </c>
      <c r="E32" s="45" t="s">
        <v>80</v>
      </c>
      <c r="F32" s="45">
        <v>2</v>
      </c>
      <c r="G32" s="52"/>
    </row>
    <row r="33" spans="2:7" x14ac:dyDescent="0.25">
      <c r="B33" s="46">
        <v>43473</v>
      </c>
      <c r="C33" s="45" t="s">
        <v>229</v>
      </c>
      <c r="D33" s="45" t="s">
        <v>230</v>
      </c>
      <c r="E33" s="45" t="s">
        <v>80</v>
      </c>
      <c r="F33" s="45">
        <v>1</v>
      </c>
      <c r="G33" s="52"/>
    </row>
    <row r="34" spans="2:7" x14ac:dyDescent="0.25">
      <c r="B34" s="46">
        <v>43473</v>
      </c>
      <c r="C34" s="45" t="s">
        <v>227</v>
      </c>
      <c r="D34" s="45" t="s">
        <v>228</v>
      </c>
      <c r="E34" s="45" t="s">
        <v>80</v>
      </c>
      <c r="F34" s="45">
        <v>5</v>
      </c>
      <c r="G34" s="52"/>
    </row>
    <row r="35" spans="2:7" x14ac:dyDescent="0.25">
      <c r="B35" s="46">
        <v>43473</v>
      </c>
      <c r="C35" s="45" t="s">
        <v>174</v>
      </c>
      <c r="D35" s="45" t="s">
        <v>175</v>
      </c>
      <c r="E35" s="45" t="s">
        <v>80</v>
      </c>
      <c r="F35" s="45">
        <v>4</v>
      </c>
      <c r="G35" s="52"/>
    </row>
    <row r="36" spans="2:7" x14ac:dyDescent="0.25">
      <c r="B36" s="46">
        <v>43473</v>
      </c>
      <c r="C36" s="45" t="s">
        <v>225</v>
      </c>
      <c r="D36" s="45" t="s">
        <v>226</v>
      </c>
      <c r="E36" s="45" t="s">
        <v>80</v>
      </c>
      <c r="F36" s="45">
        <v>1</v>
      </c>
      <c r="G36" s="52"/>
    </row>
    <row r="37" spans="2:7" x14ac:dyDescent="0.25">
      <c r="B37" s="46">
        <v>43472</v>
      </c>
      <c r="C37" s="45" t="s">
        <v>223</v>
      </c>
      <c r="D37" s="45" t="s">
        <v>224</v>
      </c>
      <c r="E37" s="45" t="s">
        <v>80</v>
      </c>
      <c r="F37" s="45">
        <v>1</v>
      </c>
      <c r="G37" s="52"/>
    </row>
    <row r="38" spans="2:7" x14ac:dyDescent="0.25">
      <c r="B38" s="46">
        <v>43472</v>
      </c>
      <c r="C38" s="45" t="s">
        <v>221</v>
      </c>
      <c r="D38" s="45" t="s">
        <v>222</v>
      </c>
      <c r="E38" s="45" t="s">
        <v>80</v>
      </c>
      <c r="F38" s="45">
        <v>1</v>
      </c>
      <c r="G38" s="52" t="s">
        <v>306</v>
      </c>
    </row>
    <row r="39" spans="2:7" x14ac:dyDescent="0.25">
      <c r="B39" s="46">
        <v>43480</v>
      </c>
      <c r="C39" s="45" t="s">
        <v>208</v>
      </c>
      <c r="D39" s="45" t="s">
        <v>209</v>
      </c>
      <c r="E39" s="45" t="s">
        <v>80</v>
      </c>
      <c r="F39" s="45">
        <v>2</v>
      </c>
      <c r="G39" s="52" t="s">
        <v>291</v>
      </c>
    </row>
    <row r="40" spans="2:7" x14ac:dyDescent="0.25">
      <c r="B40" s="46">
        <v>43473</v>
      </c>
      <c r="C40" s="45" t="s">
        <v>220</v>
      </c>
      <c r="D40" s="45" t="s">
        <v>304</v>
      </c>
      <c r="E40" s="45" t="s">
        <v>80</v>
      </c>
      <c r="F40" s="45">
        <v>1</v>
      </c>
      <c r="G40" s="52" t="s">
        <v>305</v>
      </c>
    </row>
    <row r="41" spans="2:7" x14ac:dyDescent="0.25">
      <c r="B41" s="46">
        <v>43461</v>
      </c>
      <c r="C41" s="45" t="s">
        <v>220</v>
      </c>
      <c r="D41" s="45" t="s">
        <v>304</v>
      </c>
      <c r="E41" s="45" t="s">
        <v>80</v>
      </c>
      <c r="F41" s="45">
        <v>1</v>
      </c>
      <c r="G41" s="52"/>
    </row>
    <row r="42" spans="2:7" x14ac:dyDescent="0.25">
      <c r="B42" s="46">
        <v>43461</v>
      </c>
      <c r="C42" s="45" t="s">
        <v>218</v>
      </c>
      <c r="D42" s="45" t="s">
        <v>219</v>
      </c>
      <c r="E42" s="45" t="s">
        <v>80</v>
      </c>
      <c r="F42" s="45">
        <v>1</v>
      </c>
      <c r="G42" s="52"/>
    </row>
    <row r="43" spans="2:7" x14ac:dyDescent="0.25">
      <c r="B43" s="46">
        <v>43461</v>
      </c>
      <c r="C43" s="45" t="s">
        <v>216</v>
      </c>
      <c r="D43" s="45" t="s">
        <v>217</v>
      </c>
      <c r="E43" s="45" t="s">
        <v>80</v>
      </c>
      <c r="F43" s="45">
        <v>2</v>
      </c>
      <c r="G43" s="52"/>
    </row>
    <row r="44" spans="2:7" x14ac:dyDescent="0.25">
      <c r="B44" s="46">
        <v>43461</v>
      </c>
      <c r="C44" s="45" t="s">
        <v>206</v>
      </c>
      <c r="D44" s="45" t="s">
        <v>207</v>
      </c>
      <c r="E44" s="45" t="s">
        <v>80</v>
      </c>
      <c r="F44" s="45">
        <v>6</v>
      </c>
      <c r="G44" s="52"/>
    </row>
    <row r="45" spans="2:7" x14ac:dyDescent="0.25">
      <c r="B45" s="46">
        <v>43461</v>
      </c>
      <c r="C45" s="45" t="s">
        <v>214</v>
      </c>
      <c r="D45" s="45" t="s">
        <v>215</v>
      </c>
      <c r="E45" s="45" t="s">
        <v>80</v>
      </c>
      <c r="F45" s="45">
        <v>3</v>
      </c>
      <c r="G45" s="52"/>
    </row>
    <row r="46" spans="2:7" x14ac:dyDescent="0.25">
      <c r="B46" s="46">
        <v>43461</v>
      </c>
      <c r="C46" s="45" t="s">
        <v>204</v>
      </c>
      <c r="D46" s="45" t="s">
        <v>205</v>
      </c>
      <c r="E46" s="45" t="s">
        <v>80</v>
      </c>
      <c r="F46" s="45">
        <v>5</v>
      </c>
      <c r="G46" s="52"/>
    </row>
    <row r="47" spans="2:7" x14ac:dyDescent="0.25">
      <c r="B47" s="46">
        <v>43461</v>
      </c>
      <c r="C47" s="45" t="s">
        <v>212</v>
      </c>
      <c r="D47" s="45" t="s">
        <v>213</v>
      </c>
      <c r="E47" s="45" t="s">
        <v>80</v>
      </c>
      <c r="F47" s="45">
        <v>11</v>
      </c>
      <c r="G47" s="52"/>
    </row>
    <row r="48" spans="2:7" x14ac:dyDescent="0.25">
      <c r="B48" s="46">
        <v>43461</v>
      </c>
      <c r="C48" s="45" t="s">
        <v>202</v>
      </c>
      <c r="D48" s="45" t="s">
        <v>203</v>
      </c>
      <c r="E48" s="45" t="s">
        <v>80</v>
      </c>
      <c r="F48" s="45">
        <v>8</v>
      </c>
      <c r="G48" s="52"/>
    </row>
    <row r="49" spans="2:7" x14ac:dyDescent="0.25">
      <c r="B49" s="46">
        <v>43461</v>
      </c>
      <c r="C49" s="45" t="s">
        <v>210</v>
      </c>
      <c r="D49" s="45" t="s">
        <v>211</v>
      </c>
      <c r="E49" s="45" t="s">
        <v>80</v>
      </c>
      <c r="F49" s="45">
        <v>1</v>
      </c>
      <c r="G49" s="52"/>
    </row>
    <row r="50" spans="2:7" x14ac:dyDescent="0.25">
      <c r="B50" s="46">
        <v>43461</v>
      </c>
      <c r="C50" s="45" t="s">
        <v>200</v>
      </c>
      <c r="D50" s="45" t="s">
        <v>201</v>
      </c>
      <c r="E50" s="45" t="s">
        <v>80</v>
      </c>
      <c r="F50" s="45">
        <v>2</v>
      </c>
      <c r="G50" s="52"/>
    </row>
    <row r="51" spans="2:7" x14ac:dyDescent="0.25">
      <c r="B51" s="46">
        <v>43474</v>
      </c>
      <c r="C51" s="45" t="s">
        <v>192</v>
      </c>
      <c r="D51" s="45" t="s">
        <v>193</v>
      </c>
      <c r="E51" s="45" t="s">
        <v>80</v>
      </c>
      <c r="F51" s="45">
        <v>1</v>
      </c>
      <c r="G51" s="52" t="s">
        <v>83</v>
      </c>
    </row>
    <row r="52" spans="2:7" x14ac:dyDescent="0.25">
      <c r="B52" s="46">
        <v>43474</v>
      </c>
      <c r="C52" s="45" t="s">
        <v>190</v>
      </c>
      <c r="D52" s="45" t="s">
        <v>191</v>
      </c>
      <c r="E52" s="45" t="s">
        <v>80</v>
      </c>
      <c r="F52" s="45">
        <v>2</v>
      </c>
      <c r="G52" s="52"/>
    </row>
    <row r="53" spans="2:7" x14ac:dyDescent="0.25">
      <c r="B53" s="46">
        <v>43493</v>
      </c>
      <c r="C53" s="45" t="s">
        <v>192</v>
      </c>
      <c r="D53" s="45" t="s">
        <v>193</v>
      </c>
      <c r="E53" s="45" t="s">
        <v>80</v>
      </c>
      <c r="F53" s="45">
        <v>3</v>
      </c>
      <c r="G53" s="52" t="s">
        <v>291</v>
      </c>
    </row>
    <row r="54" spans="2:7" x14ac:dyDescent="0.25">
      <c r="B54" s="46">
        <v>43493</v>
      </c>
      <c r="C54" s="45" t="s">
        <v>186</v>
      </c>
      <c r="D54" s="45" t="s">
        <v>187</v>
      </c>
      <c r="E54" s="45" t="s">
        <v>80</v>
      </c>
      <c r="F54" s="45">
        <v>3</v>
      </c>
      <c r="G54" s="52" t="s">
        <v>291</v>
      </c>
    </row>
    <row r="55" spans="2:7" x14ac:dyDescent="0.25">
      <c r="B55" s="46">
        <v>43103</v>
      </c>
      <c r="C55" s="45" t="s">
        <v>184</v>
      </c>
      <c r="D55" s="45" t="s">
        <v>185</v>
      </c>
      <c r="E55" s="45" t="s">
        <v>80</v>
      </c>
      <c r="F55" s="45">
        <v>2</v>
      </c>
      <c r="G55" s="52" t="s">
        <v>296</v>
      </c>
    </row>
    <row r="56" spans="2:7" x14ac:dyDescent="0.25">
      <c r="B56" s="46">
        <v>43455</v>
      </c>
      <c r="C56" s="45" t="s">
        <v>182</v>
      </c>
      <c r="D56" s="45" t="s">
        <v>183</v>
      </c>
      <c r="E56" s="45" t="s">
        <v>80</v>
      </c>
      <c r="F56" s="45">
        <v>1</v>
      </c>
      <c r="G56" s="52"/>
    </row>
    <row r="57" spans="2:7" x14ac:dyDescent="0.25">
      <c r="B57" s="46">
        <v>43455</v>
      </c>
      <c r="C57" s="45" t="s">
        <v>178</v>
      </c>
      <c r="D57" s="45" t="s">
        <v>179</v>
      </c>
      <c r="E57" s="45" t="s">
        <v>80</v>
      </c>
      <c r="F57" s="45">
        <v>1</v>
      </c>
      <c r="G57" s="52"/>
    </row>
    <row r="58" spans="2:7" x14ac:dyDescent="0.25">
      <c r="B58" s="46">
        <v>43455</v>
      </c>
      <c r="C58" s="45" t="s">
        <v>180</v>
      </c>
      <c r="D58" s="45" t="s">
        <v>181</v>
      </c>
      <c r="E58" s="45" t="s">
        <v>80</v>
      </c>
      <c r="F58" s="45">
        <v>1</v>
      </c>
      <c r="G58" s="52"/>
    </row>
    <row r="59" spans="2:7" x14ac:dyDescent="0.25">
      <c r="B59" s="46">
        <v>43455</v>
      </c>
      <c r="C59" s="45" t="s">
        <v>176</v>
      </c>
      <c r="D59" s="45" t="s">
        <v>177</v>
      </c>
      <c r="E59" s="45" t="s">
        <v>80</v>
      </c>
      <c r="F59" s="45">
        <v>1</v>
      </c>
      <c r="G59" s="52"/>
    </row>
    <row r="60" spans="2:7" x14ac:dyDescent="0.25">
      <c r="B60" s="46">
        <v>43537</v>
      </c>
      <c r="C60" s="45" t="s">
        <v>174</v>
      </c>
      <c r="D60" s="45" t="s">
        <v>175</v>
      </c>
      <c r="E60" s="45" t="s">
        <v>80</v>
      </c>
      <c r="F60" s="45">
        <v>4</v>
      </c>
      <c r="G60" s="52"/>
    </row>
    <row r="61" spans="2:7" x14ac:dyDescent="0.25">
      <c r="B61" s="46">
        <v>43537</v>
      </c>
      <c r="C61" s="45" t="s">
        <v>172</v>
      </c>
      <c r="D61" s="45" t="s">
        <v>173</v>
      </c>
      <c r="E61" s="45" t="s">
        <v>80</v>
      </c>
      <c r="F61" s="45">
        <v>1</v>
      </c>
      <c r="G61" s="52"/>
    </row>
    <row r="62" spans="2:7" x14ac:dyDescent="0.25">
      <c r="B62" s="46">
        <v>43537</v>
      </c>
      <c r="C62" s="45" t="s">
        <v>168</v>
      </c>
      <c r="D62" s="45" t="s">
        <v>169</v>
      </c>
      <c r="E62" s="45" t="s">
        <v>80</v>
      </c>
      <c r="F62" s="45">
        <v>1</v>
      </c>
      <c r="G62" s="52"/>
    </row>
    <row r="63" spans="2:7" x14ac:dyDescent="0.25">
      <c r="B63" s="46">
        <v>43537</v>
      </c>
      <c r="C63" s="45" t="s">
        <v>170</v>
      </c>
      <c r="D63" s="45" t="s">
        <v>171</v>
      </c>
      <c r="E63" s="45" t="s">
        <v>80</v>
      </c>
      <c r="F63" s="45">
        <v>3</v>
      </c>
      <c r="G63" s="52"/>
    </row>
    <row r="64" spans="2:7" x14ac:dyDescent="0.25">
      <c r="B64" s="46">
        <v>43537</v>
      </c>
      <c r="C64" s="45" t="s">
        <v>164</v>
      </c>
      <c r="D64" s="45" t="s">
        <v>165</v>
      </c>
      <c r="E64" s="45" t="s">
        <v>80</v>
      </c>
      <c r="F64" s="45">
        <v>2</v>
      </c>
      <c r="G64" s="52"/>
    </row>
    <row r="65" spans="2:7" x14ac:dyDescent="0.25">
      <c r="B65" s="46">
        <v>43621</v>
      </c>
      <c r="C65" s="45" t="s">
        <v>160</v>
      </c>
      <c r="D65" s="45" t="s">
        <v>161</v>
      </c>
      <c r="E65" s="45" t="s">
        <v>80</v>
      </c>
      <c r="F65" s="45">
        <v>3</v>
      </c>
      <c r="G65" s="52" t="s">
        <v>291</v>
      </c>
    </row>
    <row r="66" spans="2:7" x14ac:dyDescent="0.25">
      <c r="B66" s="46">
        <v>43621</v>
      </c>
      <c r="C66" s="45" t="s">
        <v>156</v>
      </c>
      <c r="D66" s="45" t="s">
        <v>157</v>
      </c>
      <c r="E66" s="45" t="s">
        <v>80</v>
      </c>
      <c r="F66" s="45">
        <v>3</v>
      </c>
      <c r="G66" s="52" t="s">
        <v>303</v>
      </c>
    </row>
    <row r="67" spans="2:7" x14ac:dyDescent="0.25">
      <c r="B67" s="46">
        <v>43695</v>
      </c>
      <c r="C67" s="45" t="s">
        <v>301</v>
      </c>
      <c r="D67" s="45" t="s">
        <v>302</v>
      </c>
      <c r="E67" s="45" t="s">
        <v>80</v>
      </c>
      <c r="F67" s="45">
        <v>2</v>
      </c>
      <c r="G67" s="52"/>
    </row>
    <row r="68" spans="2:7" x14ac:dyDescent="0.25">
      <c r="B68" s="46">
        <v>43695</v>
      </c>
      <c r="C68" s="45" t="s">
        <v>259</v>
      </c>
      <c r="D68" s="45" t="s">
        <v>260</v>
      </c>
      <c r="E68" s="45" t="s">
        <v>80</v>
      </c>
      <c r="F68" s="45">
        <v>1</v>
      </c>
      <c r="G68" s="52"/>
    </row>
    <row r="69" spans="2:7" x14ac:dyDescent="0.25">
      <c r="B69" s="46">
        <v>43522</v>
      </c>
      <c r="C69" s="45" t="s">
        <v>140</v>
      </c>
      <c r="D69" s="45" t="s">
        <v>141</v>
      </c>
      <c r="E69" s="45" t="s">
        <v>80</v>
      </c>
      <c r="F69" s="45">
        <v>1</v>
      </c>
      <c r="G69" s="52"/>
    </row>
    <row r="70" spans="2:7" x14ac:dyDescent="0.25">
      <c r="B70" s="46">
        <v>43522</v>
      </c>
      <c r="C70" s="45" t="s">
        <v>138</v>
      </c>
      <c r="D70" s="45" t="s">
        <v>139</v>
      </c>
      <c r="E70" s="45" t="s">
        <v>80</v>
      </c>
      <c r="F70" s="45">
        <v>1</v>
      </c>
      <c r="G70" s="52"/>
    </row>
    <row r="71" spans="2:7" x14ac:dyDescent="0.25">
      <c r="B71" s="46">
        <v>43522</v>
      </c>
      <c r="C71" s="45" t="s">
        <v>132</v>
      </c>
      <c r="D71" s="45" t="s">
        <v>133</v>
      </c>
      <c r="E71" s="45" t="s">
        <v>80</v>
      </c>
      <c r="F71" s="45">
        <v>2</v>
      </c>
      <c r="G71" s="52" t="s">
        <v>84</v>
      </c>
    </row>
    <row r="72" spans="2:7" x14ac:dyDescent="0.25">
      <c r="B72" s="46">
        <v>43522</v>
      </c>
      <c r="C72" s="45" t="s">
        <v>124</v>
      </c>
      <c r="D72" s="45" t="s">
        <v>125</v>
      </c>
      <c r="E72" s="45" t="s">
        <v>80</v>
      </c>
      <c r="F72" s="45">
        <v>2</v>
      </c>
      <c r="G72" s="52" t="s">
        <v>296</v>
      </c>
    </row>
    <row r="73" spans="2:7" x14ac:dyDescent="0.25">
      <c r="B73" s="46">
        <v>43467</v>
      </c>
      <c r="C73" s="45" t="s">
        <v>94</v>
      </c>
      <c r="D73" s="45" t="s">
        <v>95</v>
      </c>
      <c r="E73" s="45" t="s">
        <v>80</v>
      </c>
      <c r="F73" s="45">
        <v>9</v>
      </c>
      <c r="G73" s="52" t="s">
        <v>84</v>
      </c>
    </row>
    <row r="74" spans="2:7" x14ac:dyDescent="0.25">
      <c r="B74" s="46">
        <v>43467</v>
      </c>
      <c r="C74" s="45" t="s">
        <v>116</v>
      </c>
      <c r="D74" s="45" t="s">
        <v>117</v>
      </c>
      <c r="E74" s="45" t="s">
        <v>80</v>
      </c>
      <c r="F74" s="45">
        <v>4</v>
      </c>
      <c r="G74" s="52" t="s">
        <v>296</v>
      </c>
    </row>
    <row r="75" spans="2:7" x14ac:dyDescent="0.25">
      <c r="B75" s="46">
        <v>43467</v>
      </c>
      <c r="C75" s="45" t="s">
        <v>114</v>
      </c>
      <c r="D75" s="45" t="s">
        <v>115</v>
      </c>
      <c r="E75" s="45" t="s">
        <v>80</v>
      </c>
      <c r="F75" s="45">
        <v>10</v>
      </c>
      <c r="G75" s="52"/>
    </row>
    <row r="76" spans="2:7" x14ac:dyDescent="0.25">
      <c r="B76" s="46">
        <v>43467</v>
      </c>
      <c r="C76" s="45" t="s">
        <v>102</v>
      </c>
      <c r="D76" s="45" t="s">
        <v>103</v>
      </c>
      <c r="E76" s="45" t="s">
        <v>80</v>
      </c>
      <c r="F76" s="45">
        <v>2</v>
      </c>
      <c r="G76" s="52" t="s">
        <v>81</v>
      </c>
    </row>
    <row r="77" spans="2:7" x14ac:dyDescent="0.25">
      <c r="B77" s="46">
        <v>43467</v>
      </c>
      <c r="C77" s="45" t="s">
        <v>98</v>
      </c>
      <c r="D77" s="45" t="s">
        <v>99</v>
      </c>
      <c r="E77" s="45" t="s">
        <v>80</v>
      </c>
      <c r="F77" s="45">
        <v>1</v>
      </c>
      <c r="G77" s="52" t="s">
        <v>84</v>
      </c>
    </row>
    <row r="78" spans="2:7" x14ac:dyDescent="0.25">
      <c r="B78" s="46">
        <v>43467</v>
      </c>
      <c r="C78" s="45" t="s">
        <v>96</v>
      </c>
      <c r="D78" s="45" t="s">
        <v>97</v>
      </c>
      <c r="E78" s="45" t="s">
        <v>80</v>
      </c>
      <c r="F78" s="45">
        <v>3</v>
      </c>
      <c r="G78" s="52" t="s">
        <v>84</v>
      </c>
    </row>
    <row r="79" spans="2:7" x14ac:dyDescent="0.25">
      <c r="B79" s="46">
        <v>43467</v>
      </c>
      <c r="C79" s="45" t="s">
        <v>94</v>
      </c>
      <c r="D79" s="45" t="s">
        <v>95</v>
      </c>
      <c r="E79" s="45" t="s">
        <v>80</v>
      </c>
      <c r="F79" s="45">
        <v>2</v>
      </c>
      <c r="G79" s="52" t="s">
        <v>84</v>
      </c>
    </row>
    <row r="80" spans="2:7" x14ac:dyDescent="0.25">
      <c r="B80" s="46">
        <v>43467</v>
      </c>
      <c r="C80" s="45" t="s">
        <v>106</v>
      </c>
      <c r="D80" s="45" t="s">
        <v>107</v>
      </c>
      <c r="E80" s="45" t="s">
        <v>80</v>
      </c>
      <c r="F80" s="45">
        <v>8</v>
      </c>
      <c r="G80" s="52" t="s">
        <v>296</v>
      </c>
    </row>
    <row r="81" spans="2:7" x14ac:dyDescent="0.25">
      <c r="B81" s="46">
        <v>43467</v>
      </c>
      <c r="C81" s="45" t="s">
        <v>104</v>
      </c>
      <c r="D81" s="45" t="s">
        <v>105</v>
      </c>
      <c r="E81" s="45" t="s">
        <v>80</v>
      </c>
      <c r="F81" s="45">
        <v>11</v>
      </c>
      <c r="G81" s="52" t="s">
        <v>296</v>
      </c>
    </row>
    <row r="82" spans="2:7" x14ac:dyDescent="0.25">
      <c r="B82" s="46">
        <v>43482</v>
      </c>
      <c r="C82" s="45" t="s">
        <v>68</v>
      </c>
      <c r="D82" s="45" t="s">
        <v>299</v>
      </c>
      <c r="E82" s="45" t="s">
        <v>80</v>
      </c>
      <c r="F82" s="45">
        <v>3</v>
      </c>
      <c r="G82" s="52" t="s">
        <v>300</v>
      </c>
    </row>
    <row r="83" spans="2:7" x14ac:dyDescent="0.25">
      <c r="B83" s="46">
        <v>43467</v>
      </c>
      <c r="C83" s="45" t="s">
        <v>66</v>
      </c>
      <c r="D83" s="45" t="s">
        <v>67</v>
      </c>
      <c r="E83" s="45" t="s">
        <v>80</v>
      </c>
      <c r="F83" s="45">
        <v>3</v>
      </c>
      <c r="G83" s="52"/>
    </row>
    <row r="84" spans="2:7" x14ac:dyDescent="0.25">
      <c r="B84" s="46">
        <v>38719</v>
      </c>
      <c r="C84" s="45" t="s">
        <v>64</v>
      </c>
      <c r="D84" s="45" t="s">
        <v>65</v>
      </c>
      <c r="E84" s="45" t="s">
        <v>80</v>
      </c>
      <c r="F84" s="45">
        <v>2</v>
      </c>
      <c r="G84" s="52"/>
    </row>
    <row r="85" spans="2:7" x14ac:dyDescent="0.25">
      <c r="B85" s="46">
        <v>43467</v>
      </c>
      <c r="C85" s="45" t="s">
        <v>62</v>
      </c>
      <c r="D85" s="45" t="s">
        <v>63</v>
      </c>
      <c r="E85" s="45" t="s">
        <v>80</v>
      </c>
      <c r="F85" s="45">
        <v>2</v>
      </c>
      <c r="G85" s="52"/>
    </row>
    <row r="86" spans="2:7" x14ac:dyDescent="0.25">
      <c r="B86" s="46">
        <v>43467</v>
      </c>
      <c r="C86" s="45" t="s">
        <v>60</v>
      </c>
      <c r="D86" s="45" t="s">
        <v>61</v>
      </c>
      <c r="E86" s="45" t="s">
        <v>80</v>
      </c>
      <c r="F86" s="45">
        <v>11</v>
      </c>
      <c r="G86" s="52"/>
    </row>
    <row r="87" spans="2:7" x14ac:dyDescent="0.25">
      <c r="B87" s="46">
        <v>43621</v>
      </c>
      <c r="C87" s="45" t="s">
        <v>58</v>
      </c>
      <c r="D87" s="45" t="s">
        <v>59</v>
      </c>
      <c r="E87" s="45" t="s">
        <v>82</v>
      </c>
      <c r="F87" s="45">
        <v>4</v>
      </c>
      <c r="G87" s="52"/>
    </row>
    <row r="88" spans="2:7" x14ac:dyDescent="0.25">
      <c r="B88" s="46">
        <v>43467</v>
      </c>
      <c r="C88" s="45" t="s">
        <v>58</v>
      </c>
      <c r="D88" s="45" t="s">
        <v>59</v>
      </c>
      <c r="E88" s="45" t="s">
        <v>80</v>
      </c>
      <c r="F88" s="45">
        <v>9</v>
      </c>
      <c r="G88" s="52"/>
    </row>
    <row r="89" spans="2:7" x14ac:dyDescent="0.25">
      <c r="B89" s="46">
        <v>43467</v>
      </c>
      <c r="C89" s="45" t="s">
        <v>297</v>
      </c>
      <c r="D89" s="45" t="s">
        <v>298</v>
      </c>
      <c r="E89" s="45" t="s">
        <v>80</v>
      </c>
      <c r="F89" s="45">
        <v>2</v>
      </c>
      <c r="G89" s="52" t="s">
        <v>84</v>
      </c>
    </row>
    <row r="90" spans="2:7" x14ac:dyDescent="0.25">
      <c r="B90" s="46">
        <v>43467</v>
      </c>
      <c r="C90" s="45" t="s">
        <v>56</v>
      </c>
      <c r="D90" s="45" t="s">
        <v>57</v>
      </c>
      <c r="E90" s="45" t="s">
        <v>80</v>
      </c>
      <c r="F90" s="45">
        <v>1</v>
      </c>
      <c r="G90" s="52" t="s">
        <v>296</v>
      </c>
    </row>
    <row r="91" spans="2:7" x14ac:dyDescent="0.25">
      <c r="B91" s="46">
        <v>43467</v>
      </c>
      <c r="C91" s="45" t="s">
        <v>54</v>
      </c>
      <c r="D91" s="45" t="s">
        <v>55</v>
      </c>
      <c r="E91" s="45" t="s">
        <v>80</v>
      </c>
      <c r="F91" s="45">
        <v>1</v>
      </c>
      <c r="G91" s="52" t="s">
        <v>296</v>
      </c>
    </row>
    <row r="92" spans="2:7" x14ac:dyDescent="0.25">
      <c r="B92" s="46">
        <v>43592</v>
      </c>
      <c r="C92" s="45" t="s">
        <v>293</v>
      </c>
      <c r="D92" s="45" t="s">
        <v>295</v>
      </c>
      <c r="E92" s="45" t="s">
        <v>80</v>
      </c>
      <c r="F92" s="45">
        <v>1</v>
      </c>
      <c r="G92" s="52" t="s">
        <v>291</v>
      </c>
    </row>
    <row r="93" spans="2:7" x14ac:dyDescent="0.25">
      <c r="B93" s="46">
        <v>43592</v>
      </c>
      <c r="C93" s="45" t="s">
        <v>292</v>
      </c>
      <c r="D93" s="45" t="s">
        <v>294</v>
      </c>
      <c r="E93" s="45" t="s">
        <v>80</v>
      </c>
      <c r="F93" s="45">
        <v>1</v>
      </c>
      <c r="G93" s="52" t="s">
        <v>291</v>
      </c>
    </row>
    <row r="94" spans="2:7" x14ac:dyDescent="0.25">
      <c r="B94" s="46">
        <v>43535</v>
      </c>
      <c r="C94" s="45" t="s">
        <v>40</v>
      </c>
      <c r="D94" s="45" t="s">
        <v>41</v>
      </c>
      <c r="E94" s="45" t="s">
        <v>82</v>
      </c>
      <c r="F94" s="45">
        <v>1</v>
      </c>
      <c r="G94" s="52"/>
    </row>
    <row r="95" spans="2:7" x14ac:dyDescent="0.25">
      <c r="B95" s="46">
        <v>43615</v>
      </c>
      <c r="C95" s="45" t="s">
        <v>42</v>
      </c>
      <c r="D95" s="45" t="s">
        <v>43</v>
      </c>
      <c r="E95" s="45" t="s">
        <v>80</v>
      </c>
      <c r="F95" s="45">
        <v>1</v>
      </c>
      <c r="G95" s="52" t="s">
        <v>291</v>
      </c>
    </row>
    <row r="96" spans="2:7" x14ac:dyDescent="0.25">
      <c r="B96" s="46">
        <v>43600</v>
      </c>
      <c r="C96" s="45" t="s">
        <v>26</v>
      </c>
      <c r="D96" s="45" t="s">
        <v>27</v>
      </c>
      <c r="E96" s="45" t="s">
        <v>82</v>
      </c>
      <c r="F96" s="45">
        <v>2</v>
      </c>
      <c r="G96" s="52" t="s">
        <v>290</v>
      </c>
    </row>
    <row r="97" spans="2:7" ht="30" x14ac:dyDescent="0.25">
      <c r="B97" s="46">
        <v>43580</v>
      </c>
      <c r="C97" s="45" t="s">
        <v>40</v>
      </c>
      <c r="D97" s="45" t="s">
        <v>41</v>
      </c>
      <c r="E97" s="45" t="s">
        <v>80</v>
      </c>
      <c r="F97" s="45">
        <v>2</v>
      </c>
      <c r="G97" s="52" t="s">
        <v>289</v>
      </c>
    </row>
    <row r="98" spans="2:7" x14ac:dyDescent="0.25">
      <c r="B98" s="46">
        <v>43545</v>
      </c>
      <c r="C98" s="45" t="s">
        <v>36</v>
      </c>
      <c r="D98" s="45" t="s">
        <v>37</v>
      </c>
      <c r="E98" s="45" t="s">
        <v>80</v>
      </c>
      <c r="F98" s="45">
        <v>1</v>
      </c>
      <c r="G98" s="47" t="s">
        <v>84</v>
      </c>
    </row>
    <row r="99" spans="2:7" x14ac:dyDescent="0.25">
      <c r="B99" s="46">
        <v>43523</v>
      </c>
      <c r="C99" s="45" t="s">
        <v>34</v>
      </c>
      <c r="D99" s="45" t="s">
        <v>35</v>
      </c>
      <c r="E99" s="45" t="s">
        <v>80</v>
      </c>
      <c r="F99" s="45">
        <v>2</v>
      </c>
      <c r="G99" s="47" t="s">
        <v>84</v>
      </c>
    </row>
    <row r="100" spans="2:7" x14ac:dyDescent="0.25">
      <c r="B100" s="46">
        <v>43317</v>
      </c>
      <c r="C100" s="45" t="s">
        <v>22</v>
      </c>
      <c r="D100" s="45" t="s">
        <v>23</v>
      </c>
      <c r="E100" s="45" t="s">
        <v>80</v>
      </c>
      <c r="F100" s="45">
        <v>2</v>
      </c>
      <c r="G100" s="47" t="s">
        <v>84</v>
      </c>
    </row>
    <row r="101" spans="2:7" x14ac:dyDescent="0.25">
      <c r="B101" s="46">
        <v>43615</v>
      </c>
      <c r="C101" s="45" t="s">
        <v>20</v>
      </c>
      <c r="D101" s="45" t="s">
        <v>21</v>
      </c>
      <c r="E101" s="45" t="s">
        <v>82</v>
      </c>
      <c r="F101" s="45">
        <v>1</v>
      </c>
      <c r="G101" s="47"/>
    </row>
    <row r="102" spans="2:7" x14ac:dyDescent="0.25">
      <c r="B102" s="46">
        <v>43626</v>
      </c>
      <c r="C102" s="45" t="s">
        <v>11</v>
      </c>
      <c r="D102" s="45" t="s">
        <v>12</v>
      </c>
      <c r="E102" s="45" t="s">
        <v>80</v>
      </c>
      <c r="F102" s="45">
        <v>1</v>
      </c>
      <c r="G102" s="47" t="s">
        <v>83</v>
      </c>
    </row>
    <row r="103" spans="2:7" x14ac:dyDescent="0.25">
      <c r="B103" s="46">
        <v>43622</v>
      </c>
      <c r="C103" s="45" t="s">
        <v>15</v>
      </c>
      <c r="D103" s="45" t="s">
        <v>16</v>
      </c>
      <c r="E103" s="45" t="s">
        <v>82</v>
      </c>
      <c r="F103" s="45">
        <v>1</v>
      </c>
      <c r="G103" s="47"/>
    </row>
    <row r="104" spans="2:7" x14ac:dyDescent="0.25">
      <c r="B104" s="46">
        <v>43622</v>
      </c>
      <c r="C104" s="45" t="s">
        <v>13</v>
      </c>
      <c r="D104" s="45" t="s">
        <v>14</v>
      </c>
      <c r="E104" s="45" t="s">
        <v>82</v>
      </c>
      <c r="F104" s="45">
        <v>7</v>
      </c>
      <c r="G104" s="47"/>
    </row>
    <row r="105" spans="2:7" x14ac:dyDescent="0.25">
      <c r="B105" s="46">
        <v>43626</v>
      </c>
      <c r="C105" s="45" t="s">
        <v>11</v>
      </c>
      <c r="D105" s="45" t="s">
        <v>12</v>
      </c>
      <c r="E105" s="45" t="s">
        <v>80</v>
      </c>
      <c r="F105" s="45">
        <v>1</v>
      </c>
      <c r="G105" s="47"/>
    </row>
    <row r="106" spans="2:7" x14ac:dyDescent="0.25">
      <c r="B106" s="46">
        <v>43626</v>
      </c>
      <c r="C106" s="45" t="s">
        <v>5</v>
      </c>
      <c r="D106" s="45" t="s">
        <v>6</v>
      </c>
      <c r="E106" s="45" t="s">
        <v>80</v>
      </c>
      <c r="F106" s="45">
        <v>1</v>
      </c>
      <c r="G106" s="47"/>
    </row>
    <row r="107" spans="2:7" x14ac:dyDescent="0.25">
      <c r="B107" s="46">
        <v>43623</v>
      </c>
      <c r="C107" s="45" t="s">
        <v>11</v>
      </c>
      <c r="D107" s="45" t="s">
        <v>12</v>
      </c>
      <c r="E107" s="45" t="s">
        <v>82</v>
      </c>
      <c r="F107" s="45">
        <v>2</v>
      </c>
      <c r="G107" s="47"/>
    </row>
    <row r="108" spans="2:7" x14ac:dyDescent="0.25">
      <c r="B108" s="46">
        <v>43509</v>
      </c>
      <c r="C108" s="45" t="s">
        <v>58</v>
      </c>
      <c r="D108" s="45" t="s">
        <v>59</v>
      </c>
      <c r="E108" s="45" t="s">
        <v>82</v>
      </c>
      <c r="F108" s="45">
        <v>2</v>
      </c>
      <c r="G108" s="47"/>
    </row>
    <row r="109" spans="2:7" x14ac:dyDescent="0.25">
      <c r="B109" s="46">
        <v>43500</v>
      </c>
      <c r="C109" s="45" t="s">
        <v>58</v>
      </c>
      <c r="D109" s="45" t="s">
        <v>59</v>
      </c>
      <c r="E109" s="45" t="s">
        <v>80</v>
      </c>
      <c r="F109" s="45">
        <v>6</v>
      </c>
      <c r="G109" s="47" t="s">
        <v>87</v>
      </c>
    </row>
    <row r="110" spans="2:7" x14ac:dyDescent="0.25">
      <c r="B110" s="46">
        <v>43537</v>
      </c>
      <c r="C110" s="45" t="s">
        <v>30</v>
      </c>
      <c r="D110" s="45" t="s">
        <v>31</v>
      </c>
      <c r="E110" s="45" t="s">
        <v>82</v>
      </c>
      <c r="F110" s="45">
        <v>1</v>
      </c>
      <c r="G110" s="47"/>
    </row>
    <row r="111" spans="2:7" x14ac:dyDescent="0.25">
      <c r="B111" s="46">
        <v>43523</v>
      </c>
      <c r="C111" s="45" t="s">
        <v>30</v>
      </c>
      <c r="D111" s="45" t="s">
        <v>31</v>
      </c>
      <c r="E111" s="45" t="s">
        <v>80</v>
      </c>
      <c r="F111" s="45">
        <v>1</v>
      </c>
      <c r="G111" s="47" t="s">
        <v>83</v>
      </c>
    </row>
    <row r="112" spans="2:7" x14ac:dyDescent="0.25">
      <c r="B112" s="46">
        <v>43523</v>
      </c>
      <c r="C112" s="45" t="s">
        <v>26</v>
      </c>
      <c r="D112" s="45" t="s">
        <v>27</v>
      </c>
      <c r="E112" s="45" t="s">
        <v>80</v>
      </c>
      <c r="F112" s="45">
        <v>2</v>
      </c>
      <c r="G112" s="47" t="s">
        <v>86</v>
      </c>
    </row>
    <row r="113" spans="2:7" x14ac:dyDescent="0.25">
      <c r="B113" s="46">
        <v>43313</v>
      </c>
      <c r="C113" s="45" t="s">
        <v>24</v>
      </c>
      <c r="D113" s="45" t="s">
        <v>25</v>
      </c>
      <c r="E113" s="45" t="s">
        <v>80</v>
      </c>
      <c r="F113" s="45">
        <v>1</v>
      </c>
      <c r="G113" s="47" t="s">
        <v>83</v>
      </c>
    </row>
    <row r="114" spans="2:7" x14ac:dyDescent="0.25">
      <c r="B114" s="46">
        <v>43537</v>
      </c>
      <c r="C114" s="45" t="s">
        <v>20</v>
      </c>
      <c r="D114" s="45" t="s">
        <v>21</v>
      </c>
      <c r="E114" s="45" t="s">
        <v>80</v>
      </c>
      <c r="F114" s="45">
        <v>1</v>
      </c>
      <c r="G114" s="47" t="s">
        <v>83</v>
      </c>
    </row>
    <row r="115" spans="2:7" x14ac:dyDescent="0.25">
      <c r="B115" s="46">
        <v>43537</v>
      </c>
      <c r="C115" s="45" t="s">
        <v>18</v>
      </c>
      <c r="D115" s="45" t="s">
        <v>19</v>
      </c>
      <c r="E115" s="45" t="s">
        <v>80</v>
      </c>
      <c r="F115" s="45">
        <v>3</v>
      </c>
      <c r="G115" s="47" t="s">
        <v>85</v>
      </c>
    </row>
    <row r="116" spans="2:7" x14ac:dyDescent="0.25">
      <c r="B116" s="46">
        <v>43537</v>
      </c>
      <c r="C116" s="45" t="s">
        <v>15</v>
      </c>
      <c r="D116" s="45" t="s">
        <v>16</v>
      </c>
      <c r="E116" s="45" t="s">
        <v>80</v>
      </c>
      <c r="F116" s="45">
        <v>2</v>
      </c>
      <c r="G116" s="47"/>
    </row>
    <row r="117" spans="2:7" x14ac:dyDescent="0.25">
      <c r="B117" s="46">
        <v>43565</v>
      </c>
      <c r="C117" s="45" t="s">
        <v>11</v>
      </c>
      <c r="D117" s="45" t="s">
        <v>12</v>
      </c>
      <c r="E117" s="45" t="s">
        <v>82</v>
      </c>
      <c r="F117" s="45">
        <v>1</v>
      </c>
      <c r="G117" s="47"/>
    </row>
    <row r="118" spans="2:7" x14ac:dyDescent="0.25">
      <c r="B118" s="46">
        <v>43537</v>
      </c>
      <c r="C118" s="45" t="s">
        <v>13</v>
      </c>
      <c r="D118" s="45" t="s">
        <v>14</v>
      </c>
      <c r="E118" s="45" t="s">
        <v>80</v>
      </c>
      <c r="F118" s="45">
        <v>11</v>
      </c>
      <c r="G118" s="47" t="s">
        <v>84</v>
      </c>
    </row>
    <row r="119" spans="2:7" x14ac:dyDescent="0.25">
      <c r="B119" s="46">
        <v>43537</v>
      </c>
      <c r="C119" s="45" t="s">
        <v>11</v>
      </c>
      <c r="D119" s="45" t="s">
        <v>12</v>
      </c>
      <c r="E119" s="45" t="s">
        <v>80</v>
      </c>
      <c r="F119" s="45">
        <v>3</v>
      </c>
      <c r="G119" s="47" t="s">
        <v>83</v>
      </c>
    </row>
    <row r="120" spans="2:7" x14ac:dyDescent="0.25">
      <c r="B120" s="46">
        <v>43565</v>
      </c>
      <c r="C120" s="45" t="s">
        <v>5</v>
      </c>
      <c r="D120" s="45" t="s">
        <v>6</v>
      </c>
      <c r="E120" s="45" t="s">
        <v>82</v>
      </c>
      <c r="F120" s="45">
        <v>1</v>
      </c>
      <c r="G120" s="47"/>
    </row>
    <row r="121" spans="2:7" x14ac:dyDescent="0.25">
      <c r="B121" s="46">
        <v>43537</v>
      </c>
      <c r="C121" s="45" t="s">
        <v>5</v>
      </c>
      <c r="D121" s="45" t="s">
        <v>6</v>
      </c>
      <c r="E121" s="45" t="s">
        <v>80</v>
      </c>
      <c r="F121" s="45">
        <v>3</v>
      </c>
      <c r="G121" s="47" t="s">
        <v>81</v>
      </c>
    </row>
  </sheetData>
  <dataValidations disablePrompts="1" count="1">
    <dataValidation type="list" allowBlank="1" showInputMessage="1" showErrorMessage="1" sqref="C9">
      <formula1>Salida_Entrada</formula1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6:F97"/>
  <sheetViews>
    <sheetView showGridLines="0" workbookViewId="0">
      <selection activeCell="F7" sqref="F7"/>
    </sheetView>
  </sheetViews>
  <sheetFormatPr baseColWidth="10" defaultRowHeight="15" x14ac:dyDescent="0.25"/>
  <cols>
    <col min="4" max="4" width="33.5703125" bestFit="1" customWidth="1"/>
    <col min="5" max="5" width="11.85546875" customWidth="1"/>
    <col min="6" max="6" width="24.5703125" bestFit="1" customWidth="1"/>
  </cols>
  <sheetData>
    <row r="6" spans="2:6" ht="15.75" x14ac:dyDescent="0.25">
      <c r="B6" s="15" t="s">
        <v>7</v>
      </c>
      <c r="C6" s="15" t="s">
        <v>1</v>
      </c>
      <c r="D6" s="15" t="s">
        <v>0</v>
      </c>
      <c r="E6" s="15" t="s">
        <v>9</v>
      </c>
      <c r="F6" s="15" t="s">
        <v>10</v>
      </c>
    </row>
    <row r="7" spans="2:6" ht="15.75" x14ac:dyDescent="0.25">
      <c r="B7" s="13">
        <v>43629</v>
      </c>
      <c r="C7" s="16" t="s">
        <v>13</v>
      </c>
      <c r="D7" s="16" t="s">
        <v>14</v>
      </c>
      <c r="E7" s="16">
        <v>1</v>
      </c>
      <c r="F7" s="51" t="s">
        <v>84</v>
      </c>
    </row>
    <row r="8" spans="2:6" ht="15.75" x14ac:dyDescent="0.25">
      <c r="B8" s="13">
        <v>43517</v>
      </c>
      <c r="C8" s="16" t="s">
        <v>239</v>
      </c>
      <c r="D8" s="16" t="s">
        <v>240</v>
      </c>
      <c r="E8" s="16">
        <v>4</v>
      </c>
      <c r="F8" s="51"/>
    </row>
    <row r="9" spans="2:6" ht="15.75" x14ac:dyDescent="0.25">
      <c r="B9" s="13">
        <v>43517</v>
      </c>
      <c r="C9" s="16" t="s">
        <v>237</v>
      </c>
      <c r="D9" s="16" t="s">
        <v>238</v>
      </c>
      <c r="E9" s="16">
        <v>2</v>
      </c>
      <c r="F9" s="51"/>
    </row>
    <row r="10" spans="2:6" ht="15.75" x14ac:dyDescent="0.25">
      <c r="B10" s="13">
        <v>43517</v>
      </c>
      <c r="C10" s="16" t="s">
        <v>235</v>
      </c>
      <c r="D10" s="16" t="s">
        <v>236</v>
      </c>
      <c r="E10" s="16">
        <v>2</v>
      </c>
      <c r="F10" s="51"/>
    </row>
    <row r="11" spans="2:6" ht="15.75" x14ac:dyDescent="0.25">
      <c r="B11" s="13">
        <v>43325</v>
      </c>
      <c r="C11" s="16" t="s">
        <v>263</v>
      </c>
      <c r="D11" s="16" t="s">
        <v>264</v>
      </c>
      <c r="E11" s="16">
        <v>2</v>
      </c>
      <c r="F11" s="51"/>
    </row>
    <row r="12" spans="2:6" ht="15.75" x14ac:dyDescent="0.25">
      <c r="B12" s="13">
        <v>39933</v>
      </c>
      <c r="C12" s="16" t="s">
        <v>271</v>
      </c>
      <c r="D12" s="16" t="s">
        <v>272</v>
      </c>
      <c r="E12" s="16">
        <v>2</v>
      </c>
      <c r="F12" s="51"/>
    </row>
    <row r="13" spans="2:6" ht="15.75" x14ac:dyDescent="0.25">
      <c r="B13" s="13">
        <v>43585</v>
      </c>
      <c r="C13" s="16" t="s">
        <v>265</v>
      </c>
      <c r="D13" s="16" t="s">
        <v>266</v>
      </c>
      <c r="E13" s="16">
        <v>2</v>
      </c>
      <c r="F13" s="51" t="s">
        <v>296</v>
      </c>
    </row>
    <row r="14" spans="2:6" ht="15.75" x14ac:dyDescent="0.25">
      <c r="B14" s="13">
        <v>43260</v>
      </c>
      <c r="C14" s="16" t="s">
        <v>261</v>
      </c>
      <c r="D14" s="16" t="s">
        <v>262</v>
      </c>
      <c r="E14" s="16">
        <v>1</v>
      </c>
      <c r="F14" s="51"/>
    </row>
    <row r="15" spans="2:6" ht="15.75" x14ac:dyDescent="0.25">
      <c r="B15" s="13">
        <v>43536</v>
      </c>
      <c r="C15" s="16" t="s">
        <v>247</v>
      </c>
      <c r="D15" s="16" t="s">
        <v>248</v>
      </c>
      <c r="E15" s="16">
        <v>2</v>
      </c>
      <c r="F15" s="51" t="s">
        <v>84</v>
      </c>
    </row>
    <row r="16" spans="2:6" ht="15.75" x14ac:dyDescent="0.25">
      <c r="B16" s="13">
        <v>43536</v>
      </c>
      <c r="C16" s="16" t="s">
        <v>243</v>
      </c>
      <c r="D16" s="16" t="s">
        <v>244</v>
      </c>
      <c r="E16" s="16">
        <v>2</v>
      </c>
      <c r="F16" s="51" t="s">
        <v>296</v>
      </c>
    </row>
    <row r="17" spans="2:6" ht="15.75" x14ac:dyDescent="0.25">
      <c r="B17" s="13">
        <v>43514</v>
      </c>
      <c r="C17" s="16" t="s">
        <v>255</v>
      </c>
      <c r="D17" s="16" t="s">
        <v>256</v>
      </c>
      <c r="E17" s="16">
        <v>2</v>
      </c>
      <c r="F17" s="51"/>
    </row>
    <row r="18" spans="2:6" ht="15.75" x14ac:dyDescent="0.25">
      <c r="B18" s="13">
        <v>43514</v>
      </c>
      <c r="C18" s="16" t="s">
        <v>253</v>
      </c>
      <c r="D18" s="16" t="s">
        <v>254</v>
      </c>
      <c r="E18" s="16">
        <v>2</v>
      </c>
      <c r="F18" s="51"/>
    </row>
    <row r="19" spans="2:6" ht="15.75" x14ac:dyDescent="0.25">
      <c r="B19" s="13">
        <v>43514</v>
      </c>
      <c r="C19" s="16" t="s">
        <v>251</v>
      </c>
      <c r="D19" s="16" t="s">
        <v>252</v>
      </c>
      <c r="E19" s="16">
        <v>2</v>
      </c>
      <c r="F19" s="51"/>
    </row>
    <row r="20" spans="2:6" ht="15.75" x14ac:dyDescent="0.25">
      <c r="B20" s="13">
        <v>43473</v>
      </c>
      <c r="C20" s="16" t="s">
        <v>229</v>
      </c>
      <c r="D20" s="16" t="s">
        <v>230</v>
      </c>
      <c r="E20" s="16">
        <v>1</v>
      </c>
      <c r="F20" s="51"/>
    </row>
    <row r="21" spans="2:6" ht="15.75" x14ac:dyDescent="0.25">
      <c r="B21" s="13">
        <v>43473</v>
      </c>
      <c r="C21" s="16" t="s">
        <v>227</v>
      </c>
      <c r="D21" s="16" t="s">
        <v>228</v>
      </c>
      <c r="E21" s="16">
        <v>5</v>
      </c>
      <c r="F21" s="51"/>
    </row>
    <row r="22" spans="2:6" ht="15.75" x14ac:dyDescent="0.25">
      <c r="B22" s="13">
        <v>43473</v>
      </c>
      <c r="C22" s="16" t="s">
        <v>174</v>
      </c>
      <c r="D22" s="16" t="s">
        <v>175</v>
      </c>
      <c r="E22" s="16">
        <v>4</v>
      </c>
      <c r="F22" s="51"/>
    </row>
    <row r="23" spans="2:6" ht="15.75" x14ac:dyDescent="0.25">
      <c r="B23" s="13">
        <v>43473</v>
      </c>
      <c r="C23" s="16" t="s">
        <v>225</v>
      </c>
      <c r="D23" s="16" t="s">
        <v>226</v>
      </c>
      <c r="E23" s="16">
        <v>1</v>
      </c>
      <c r="F23" s="51"/>
    </row>
    <row r="24" spans="2:6" ht="15.75" x14ac:dyDescent="0.25">
      <c r="B24" s="13">
        <v>43472</v>
      </c>
      <c r="C24" s="16" t="s">
        <v>223</v>
      </c>
      <c r="D24" s="16" t="s">
        <v>224</v>
      </c>
      <c r="E24" s="16">
        <v>1</v>
      </c>
      <c r="F24" s="51"/>
    </row>
    <row r="25" spans="2:6" ht="15.75" x14ac:dyDescent="0.25">
      <c r="B25" s="13">
        <v>43472</v>
      </c>
      <c r="C25" s="16" t="s">
        <v>221</v>
      </c>
      <c r="D25" s="16" t="s">
        <v>222</v>
      </c>
      <c r="E25" s="16">
        <v>1</v>
      </c>
      <c r="F25" s="51" t="s">
        <v>306</v>
      </c>
    </row>
    <row r="26" spans="2:6" ht="15.75" x14ac:dyDescent="0.25">
      <c r="B26" s="13">
        <v>43480</v>
      </c>
      <c r="C26" s="16" t="s">
        <v>208</v>
      </c>
      <c r="D26" s="16" t="s">
        <v>209</v>
      </c>
      <c r="E26" s="16">
        <v>2</v>
      </c>
      <c r="F26" s="51" t="s">
        <v>291</v>
      </c>
    </row>
    <row r="27" spans="2:6" ht="15.75" x14ac:dyDescent="0.25">
      <c r="B27" s="13">
        <v>43473</v>
      </c>
      <c r="C27" s="16" t="s">
        <v>220</v>
      </c>
      <c r="D27" s="16" t="s">
        <v>304</v>
      </c>
      <c r="E27" s="16">
        <v>1</v>
      </c>
      <c r="F27" s="51" t="s">
        <v>305</v>
      </c>
    </row>
    <row r="28" spans="2:6" ht="15.75" x14ac:dyDescent="0.25">
      <c r="B28" s="13">
        <v>43461</v>
      </c>
      <c r="C28" s="16" t="s">
        <v>220</v>
      </c>
      <c r="D28" s="16" t="s">
        <v>304</v>
      </c>
      <c r="E28" s="16">
        <v>1</v>
      </c>
      <c r="F28" s="51"/>
    </row>
    <row r="29" spans="2:6" ht="15.75" x14ac:dyDescent="0.25">
      <c r="B29" s="13">
        <v>43461</v>
      </c>
      <c r="C29" s="16" t="s">
        <v>218</v>
      </c>
      <c r="D29" s="16" t="s">
        <v>219</v>
      </c>
      <c r="E29" s="16">
        <v>1</v>
      </c>
      <c r="F29" s="51"/>
    </row>
    <row r="30" spans="2:6" ht="15.75" x14ac:dyDescent="0.25">
      <c r="B30" s="13">
        <v>43461</v>
      </c>
      <c r="C30" s="16" t="s">
        <v>216</v>
      </c>
      <c r="D30" s="16" t="s">
        <v>217</v>
      </c>
      <c r="E30" s="16">
        <v>2</v>
      </c>
      <c r="F30" s="51"/>
    </row>
    <row r="31" spans="2:6" ht="15.75" x14ac:dyDescent="0.25">
      <c r="B31" s="13">
        <v>43461</v>
      </c>
      <c r="C31" s="16" t="s">
        <v>206</v>
      </c>
      <c r="D31" s="16" t="s">
        <v>207</v>
      </c>
      <c r="E31" s="16">
        <v>6</v>
      </c>
      <c r="F31" s="51"/>
    </row>
    <row r="32" spans="2:6" ht="15.75" x14ac:dyDescent="0.25">
      <c r="B32" s="13">
        <v>43461</v>
      </c>
      <c r="C32" s="16" t="s">
        <v>214</v>
      </c>
      <c r="D32" s="16" t="s">
        <v>215</v>
      </c>
      <c r="E32" s="16">
        <v>3</v>
      </c>
      <c r="F32" s="51"/>
    </row>
    <row r="33" spans="2:6" ht="15.75" x14ac:dyDescent="0.25">
      <c r="B33" s="13">
        <v>43461</v>
      </c>
      <c r="C33" s="16" t="s">
        <v>204</v>
      </c>
      <c r="D33" s="16" t="s">
        <v>205</v>
      </c>
      <c r="E33" s="16">
        <v>5</v>
      </c>
      <c r="F33" s="51"/>
    </row>
    <row r="34" spans="2:6" ht="15.75" x14ac:dyDescent="0.25">
      <c r="B34" s="13">
        <v>43461</v>
      </c>
      <c r="C34" s="16" t="s">
        <v>212</v>
      </c>
      <c r="D34" s="16" t="s">
        <v>213</v>
      </c>
      <c r="E34" s="16">
        <v>11</v>
      </c>
      <c r="F34" s="51"/>
    </row>
    <row r="35" spans="2:6" ht="15.75" x14ac:dyDescent="0.25">
      <c r="B35" s="13">
        <v>43461</v>
      </c>
      <c r="C35" s="16" t="s">
        <v>202</v>
      </c>
      <c r="D35" s="16" t="s">
        <v>203</v>
      </c>
      <c r="E35" s="16">
        <v>8</v>
      </c>
      <c r="F35" s="51"/>
    </row>
    <row r="36" spans="2:6" ht="15.75" x14ac:dyDescent="0.25">
      <c r="B36" s="13">
        <v>43461</v>
      </c>
      <c r="C36" s="16" t="s">
        <v>210</v>
      </c>
      <c r="D36" s="16" t="s">
        <v>211</v>
      </c>
      <c r="E36" s="16">
        <v>1</v>
      </c>
      <c r="F36" s="51"/>
    </row>
    <row r="37" spans="2:6" ht="15.75" x14ac:dyDescent="0.25">
      <c r="B37" s="13">
        <v>43461</v>
      </c>
      <c r="C37" s="16" t="s">
        <v>200</v>
      </c>
      <c r="D37" s="16" t="s">
        <v>201</v>
      </c>
      <c r="E37" s="16">
        <v>2</v>
      </c>
      <c r="F37" s="51"/>
    </row>
    <row r="38" spans="2:6" ht="15.75" x14ac:dyDescent="0.25">
      <c r="B38" s="13">
        <v>43474</v>
      </c>
      <c r="C38" s="16" t="s">
        <v>192</v>
      </c>
      <c r="D38" s="16" t="s">
        <v>193</v>
      </c>
      <c r="E38" s="16">
        <v>1</v>
      </c>
      <c r="F38" s="51" t="s">
        <v>83</v>
      </c>
    </row>
    <row r="39" spans="2:6" ht="15.75" x14ac:dyDescent="0.25">
      <c r="B39" s="13">
        <v>43474</v>
      </c>
      <c r="C39" s="16" t="s">
        <v>190</v>
      </c>
      <c r="D39" s="16" t="s">
        <v>191</v>
      </c>
      <c r="E39" s="16">
        <v>2</v>
      </c>
      <c r="F39" s="51"/>
    </row>
    <row r="40" spans="2:6" ht="15.75" x14ac:dyDescent="0.25">
      <c r="B40" s="13">
        <v>43493</v>
      </c>
      <c r="C40" s="16" t="s">
        <v>192</v>
      </c>
      <c r="D40" s="16" t="s">
        <v>193</v>
      </c>
      <c r="E40" s="16">
        <v>3</v>
      </c>
      <c r="F40" s="51" t="s">
        <v>291</v>
      </c>
    </row>
    <row r="41" spans="2:6" ht="15.75" x14ac:dyDescent="0.25">
      <c r="B41" s="13">
        <v>43493</v>
      </c>
      <c r="C41" s="16" t="s">
        <v>186</v>
      </c>
      <c r="D41" s="16" t="s">
        <v>187</v>
      </c>
      <c r="E41" s="16">
        <v>3</v>
      </c>
      <c r="F41" s="51" t="s">
        <v>291</v>
      </c>
    </row>
    <row r="42" spans="2:6" ht="15.75" x14ac:dyDescent="0.25">
      <c r="B42" s="13">
        <v>43103</v>
      </c>
      <c r="C42" s="16" t="s">
        <v>184</v>
      </c>
      <c r="D42" s="16" t="s">
        <v>185</v>
      </c>
      <c r="E42" s="16">
        <v>2</v>
      </c>
      <c r="F42" s="51" t="s">
        <v>296</v>
      </c>
    </row>
    <row r="43" spans="2:6" ht="15.75" x14ac:dyDescent="0.25">
      <c r="B43" s="13">
        <v>43455</v>
      </c>
      <c r="C43" s="16" t="s">
        <v>182</v>
      </c>
      <c r="D43" s="16" t="s">
        <v>183</v>
      </c>
      <c r="E43" s="16">
        <v>1</v>
      </c>
      <c r="F43" s="51"/>
    </row>
    <row r="44" spans="2:6" ht="15.75" x14ac:dyDescent="0.25">
      <c r="B44" s="13">
        <v>43455</v>
      </c>
      <c r="C44" s="16" t="s">
        <v>178</v>
      </c>
      <c r="D44" s="16" t="s">
        <v>179</v>
      </c>
      <c r="E44" s="16">
        <v>1</v>
      </c>
      <c r="F44" s="51"/>
    </row>
    <row r="45" spans="2:6" ht="15.75" x14ac:dyDescent="0.25">
      <c r="B45" s="13">
        <v>43455</v>
      </c>
      <c r="C45" s="16" t="s">
        <v>180</v>
      </c>
      <c r="D45" s="16" t="s">
        <v>181</v>
      </c>
      <c r="E45" s="16">
        <v>1</v>
      </c>
      <c r="F45" s="51"/>
    </row>
    <row r="46" spans="2:6" ht="15.75" x14ac:dyDescent="0.25">
      <c r="B46" s="13">
        <v>43820</v>
      </c>
      <c r="C46" s="16" t="s">
        <v>176</v>
      </c>
      <c r="D46" s="16" t="s">
        <v>177</v>
      </c>
      <c r="E46" s="16">
        <v>1</v>
      </c>
      <c r="F46" s="51"/>
    </row>
    <row r="47" spans="2:6" ht="15.75" x14ac:dyDescent="0.25">
      <c r="B47" s="13">
        <v>43537</v>
      </c>
      <c r="C47" s="16" t="s">
        <v>174</v>
      </c>
      <c r="D47" s="16" t="s">
        <v>175</v>
      </c>
      <c r="E47" s="16">
        <v>4</v>
      </c>
      <c r="F47" s="51"/>
    </row>
    <row r="48" spans="2:6" ht="15.75" x14ac:dyDescent="0.25">
      <c r="B48" s="13">
        <v>43537</v>
      </c>
      <c r="C48" s="16" t="s">
        <v>172</v>
      </c>
      <c r="D48" s="16" t="s">
        <v>173</v>
      </c>
      <c r="E48" s="16">
        <v>1</v>
      </c>
      <c r="F48" s="51"/>
    </row>
    <row r="49" spans="2:6" ht="15.75" x14ac:dyDescent="0.25">
      <c r="B49" s="13">
        <v>43537</v>
      </c>
      <c r="C49" s="16" t="s">
        <v>168</v>
      </c>
      <c r="D49" s="16" t="s">
        <v>169</v>
      </c>
      <c r="E49" s="16">
        <v>1</v>
      </c>
      <c r="F49" s="51"/>
    </row>
    <row r="50" spans="2:6" ht="15.75" x14ac:dyDescent="0.25">
      <c r="B50" s="13">
        <v>43537</v>
      </c>
      <c r="C50" s="16" t="s">
        <v>170</v>
      </c>
      <c r="D50" s="16" t="s">
        <v>171</v>
      </c>
      <c r="E50" s="16">
        <v>3</v>
      </c>
      <c r="F50" s="51"/>
    </row>
    <row r="51" spans="2:6" ht="15.75" x14ac:dyDescent="0.25">
      <c r="B51" s="13">
        <v>43537</v>
      </c>
      <c r="C51" s="16" t="s">
        <v>164</v>
      </c>
      <c r="D51" s="16" t="s">
        <v>165</v>
      </c>
      <c r="E51" s="16">
        <v>2</v>
      </c>
      <c r="F51" s="51"/>
    </row>
    <row r="52" spans="2:6" ht="15.75" x14ac:dyDescent="0.25">
      <c r="B52" s="13">
        <v>43621</v>
      </c>
      <c r="C52" s="16" t="s">
        <v>160</v>
      </c>
      <c r="D52" s="16" t="s">
        <v>161</v>
      </c>
      <c r="E52" s="16">
        <v>3</v>
      </c>
      <c r="F52" s="51" t="s">
        <v>291</v>
      </c>
    </row>
    <row r="53" spans="2:6" ht="15.75" x14ac:dyDescent="0.25">
      <c r="B53" s="13">
        <v>43621</v>
      </c>
      <c r="C53" s="16" t="s">
        <v>156</v>
      </c>
      <c r="D53" s="16" t="s">
        <v>157</v>
      </c>
      <c r="E53" s="16">
        <v>3</v>
      </c>
      <c r="F53" s="51" t="s">
        <v>303</v>
      </c>
    </row>
    <row r="54" spans="2:6" ht="15.75" x14ac:dyDescent="0.25">
      <c r="B54" s="13">
        <v>43695</v>
      </c>
      <c r="C54" s="16" t="s">
        <v>301</v>
      </c>
      <c r="D54" s="16" t="s">
        <v>302</v>
      </c>
      <c r="E54" s="16">
        <v>2</v>
      </c>
      <c r="F54" s="51"/>
    </row>
    <row r="55" spans="2:6" ht="15.75" x14ac:dyDescent="0.25">
      <c r="B55" s="13">
        <v>43695</v>
      </c>
      <c r="C55" s="16" t="s">
        <v>259</v>
      </c>
      <c r="D55" s="16" t="s">
        <v>260</v>
      </c>
      <c r="E55" s="16">
        <v>1</v>
      </c>
      <c r="F55" s="51"/>
    </row>
    <row r="56" spans="2:6" ht="15.75" x14ac:dyDescent="0.25">
      <c r="B56" s="13">
        <v>43522</v>
      </c>
      <c r="C56" s="16" t="s">
        <v>140</v>
      </c>
      <c r="D56" s="16" t="s">
        <v>141</v>
      </c>
      <c r="E56" s="16">
        <v>1</v>
      </c>
      <c r="F56" s="51"/>
    </row>
    <row r="57" spans="2:6" ht="15.75" x14ac:dyDescent="0.25">
      <c r="B57" s="13">
        <v>43522</v>
      </c>
      <c r="C57" s="16" t="s">
        <v>138</v>
      </c>
      <c r="D57" s="16" t="s">
        <v>139</v>
      </c>
      <c r="E57" s="16">
        <v>1</v>
      </c>
      <c r="F57" s="51"/>
    </row>
    <row r="58" spans="2:6" ht="15.75" x14ac:dyDescent="0.25">
      <c r="B58" s="13">
        <v>43522</v>
      </c>
      <c r="C58" s="16" t="s">
        <v>132</v>
      </c>
      <c r="D58" s="16" t="s">
        <v>133</v>
      </c>
      <c r="E58" s="16">
        <v>2</v>
      </c>
      <c r="F58" s="51" t="s">
        <v>84</v>
      </c>
    </row>
    <row r="59" spans="2:6" ht="15.75" x14ac:dyDescent="0.25">
      <c r="B59" s="13">
        <v>43522</v>
      </c>
      <c r="C59" s="16" t="s">
        <v>124</v>
      </c>
      <c r="D59" s="16" t="s">
        <v>125</v>
      </c>
      <c r="E59" s="16">
        <v>2</v>
      </c>
      <c r="F59" s="51" t="s">
        <v>296</v>
      </c>
    </row>
    <row r="60" spans="2:6" ht="15.75" x14ac:dyDescent="0.25">
      <c r="B60" s="13">
        <v>43467</v>
      </c>
      <c r="C60" s="16" t="s">
        <v>94</v>
      </c>
      <c r="D60" s="16" t="s">
        <v>95</v>
      </c>
      <c r="E60" s="16">
        <v>9</v>
      </c>
      <c r="F60" s="51" t="s">
        <v>84</v>
      </c>
    </row>
    <row r="61" spans="2:6" ht="15.75" x14ac:dyDescent="0.25">
      <c r="B61" s="13">
        <v>43467</v>
      </c>
      <c r="C61" s="16" t="s">
        <v>116</v>
      </c>
      <c r="D61" s="16" t="s">
        <v>117</v>
      </c>
      <c r="E61" s="16">
        <v>4</v>
      </c>
      <c r="F61" s="51" t="s">
        <v>296</v>
      </c>
    </row>
    <row r="62" spans="2:6" ht="15.75" x14ac:dyDescent="0.25">
      <c r="B62" s="13">
        <v>43467</v>
      </c>
      <c r="C62" s="16" t="s">
        <v>114</v>
      </c>
      <c r="D62" s="16" t="s">
        <v>115</v>
      </c>
      <c r="E62" s="16">
        <v>10</v>
      </c>
      <c r="F62" s="51"/>
    </row>
    <row r="63" spans="2:6" ht="15.75" x14ac:dyDescent="0.25">
      <c r="B63" s="13">
        <v>43467</v>
      </c>
      <c r="C63" s="16" t="s">
        <v>102</v>
      </c>
      <c r="D63" s="16" t="s">
        <v>103</v>
      </c>
      <c r="E63" s="16">
        <v>2</v>
      </c>
      <c r="F63" s="51" t="s">
        <v>81</v>
      </c>
    </row>
    <row r="64" spans="2:6" ht="15.75" x14ac:dyDescent="0.25">
      <c r="B64" s="13">
        <v>43467</v>
      </c>
      <c r="C64" s="16" t="s">
        <v>98</v>
      </c>
      <c r="D64" s="16" t="s">
        <v>99</v>
      </c>
      <c r="E64" s="16">
        <v>1</v>
      </c>
      <c r="F64" s="51" t="s">
        <v>84</v>
      </c>
    </row>
    <row r="65" spans="2:6" ht="15.75" x14ac:dyDescent="0.25">
      <c r="B65" s="13">
        <v>43467</v>
      </c>
      <c r="C65" s="16" t="s">
        <v>96</v>
      </c>
      <c r="D65" s="16" t="s">
        <v>97</v>
      </c>
      <c r="E65" s="16">
        <v>3</v>
      </c>
      <c r="F65" s="51" t="s">
        <v>84</v>
      </c>
    </row>
    <row r="66" spans="2:6" ht="15.75" x14ac:dyDescent="0.25">
      <c r="B66" s="13">
        <v>43467</v>
      </c>
      <c r="C66" s="16" t="s">
        <v>94</v>
      </c>
      <c r="D66" s="16" t="s">
        <v>95</v>
      </c>
      <c r="E66" s="16">
        <v>2</v>
      </c>
      <c r="F66" s="51" t="s">
        <v>84</v>
      </c>
    </row>
    <row r="67" spans="2:6" ht="15.75" x14ac:dyDescent="0.25">
      <c r="B67" s="13">
        <v>43467</v>
      </c>
      <c r="C67" s="16" t="s">
        <v>106</v>
      </c>
      <c r="D67" s="16" t="s">
        <v>107</v>
      </c>
      <c r="E67" s="16">
        <v>8</v>
      </c>
      <c r="F67" s="51" t="s">
        <v>296</v>
      </c>
    </row>
    <row r="68" spans="2:6" ht="15.75" x14ac:dyDescent="0.25">
      <c r="B68" s="13">
        <v>43467</v>
      </c>
      <c r="C68" s="16" t="s">
        <v>104</v>
      </c>
      <c r="D68" s="16" t="s">
        <v>105</v>
      </c>
      <c r="E68" s="16">
        <v>11</v>
      </c>
      <c r="F68" s="51" t="s">
        <v>296</v>
      </c>
    </row>
    <row r="69" spans="2:6" ht="15.75" x14ac:dyDescent="0.25">
      <c r="B69" s="13">
        <v>43482</v>
      </c>
      <c r="C69" s="16" t="s">
        <v>68</v>
      </c>
      <c r="D69" s="16" t="s">
        <v>299</v>
      </c>
      <c r="E69" s="16">
        <v>3</v>
      </c>
      <c r="F69" s="51" t="s">
        <v>300</v>
      </c>
    </row>
    <row r="70" spans="2:6" ht="15.75" x14ac:dyDescent="0.25">
      <c r="B70" s="13">
        <v>43467</v>
      </c>
      <c r="C70" s="16" t="s">
        <v>66</v>
      </c>
      <c r="D70" s="16" t="s">
        <v>67</v>
      </c>
      <c r="E70" s="16">
        <v>3</v>
      </c>
      <c r="F70" s="51"/>
    </row>
    <row r="71" spans="2:6" ht="15.75" x14ac:dyDescent="0.25">
      <c r="B71" s="13">
        <v>38719</v>
      </c>
      <c r="C71" s="16" t="s">
        <v>64</v>
      </c>
      <c r="D71" s="16" t="s">
        <v>65</v>
      </c>
      <c r="E71" s="16">
        <v>2</v>
      </c>
      <c r="F71" s="51"/>
    </row>
    <row r="72" spans="2:6" ht="15.75" x14ac:dyDescent="0.25">
      <c r="B72" s="13">
        <v>43467</v>
      </c>
      <c r="C72" s="16" t="s">
        <v>62</v>
      </c>
      <c r="D72" s="16" t="s">
        <v>63</v>
      </c>
      <c r="E72" s="16">
        <v>2</v>
      </c>
      <c r="F72" s="51"/>
    </row>
    <row r="73" spans="2:6" ht="15.75" x14ac:dyDescent="0.25">
      <c r="B73" s="13">
        <v>43467</v>
      </c>
      <c r="C73" s="16" t="s">
        <v>60</v>
      </c>
      <c r="D73" s="16" t="s">
        <v>61</v>
      </c>
      <c r="E73" s="16">
        <v>11</v>
      </c>
      <c r="F73" s="51"/>
    </row>
    <row r="74" spans="2:6" ht="15.75" x14ac:dyDescent="0.25">
      <c r="B74" s="13">
        <v>43467</v>
      </c>
      <c r="C74" s="16" t="s">
        <v>58</v>
      </c>
      <c r="D74" s="16" t="s">
        <v>59</v>
      </c>
      <c r="E74" s="16">
        <v>9</v>
      </c>
      <c r="F74" s="51"/>
    </row>
    <row r="75" spans="2:6" ht="15.75" x14ac:dyDescent="0.25">
      <c r="B75" s="13">
        <v>43467</v>
      </c>
      <c r="C75" s="16" t="s">
        <v>297</v>
      </c>
      <c r="D75" s="16" t="s">
        <v>298</v>
      </c>
      <c r="E75" s="16">
        <v>2</v>
      </c>
      <c r="F75" s="51" t="s">
        <v>84</v>
      </c>
    </row>
    <row r="76" spans="2:6" ht="15.75" x14ac:dyDescent="0.25">
      <c r="B76" s="13">
        <v>43467</v>
      </c>
      <c r="C76" s="16" t="s">
        <v>56</v>
      </c>
      <c r="D76" s="16" t="s">
        <v>57</v>
      </c>
      <c r="E76" s="16">
        <v>1</v>
      </c>
      <c r="F76" s="51" t="s">
        <v>296</v>
      </c>
    </row>
    <row r="77" spans="2:6" ht="15.75" x14ac:dyDescent="0.25">
      <c r="B77" s="13">
        <v>43467</v>
      </c>
      <c r="C77" s="16" t="s">
        <v>54</v>
      </c>
      <c r="D77" s="16" t="s">
        <v>55</v>
      </c>
      <c r="E77" s="16">
        <v>1</v>
      </c>
      <c r="F77" s="51" t="s">
        <v>296</v>
      </c>
    </row>
    <row r="78" spans="2:6" ht="15.75" x14ac:dyDescent="0.25">
      <c r="B78" s="13">
        <v>43592</v>
      </c>
      <c r="C78" s="16" t="s">
        <v>293</v>
      </c>
      <c r="D78" s="16" t="s">
        <v>295</v>
      </c>
      <c r="E78" s="16">
        <v>1</v>
      </c>
      <c r="F78" s="51" t="s">
        <v>291</v>
      </c>
    </row>
    <row r="79" spans="2:6" ht="15.75" x14ac:dyDescent="0.25">
      <c r="B79" s="13">
        <v>43592</v>
      </c>
      <c r="C79" s="16" t="s">
        <v>292</v>
      </c>
      <c r="D79" s="16" t="s">
        <v>294</v>
      </c>
      <c r="E79" s="16">
        <v>1</v>
      </c>
      <c r="F79" s="51" t="s">
        <v>291</v>
      </c>
    </row>
    <row r="80" spans="2:6" ht="15.75" x14ac:dyDescent="0.25">
      <c r="B80" s="13">
        <v>43615</v>
      </c>
      <c r="C80" s="16" t="s">
        <v>42</v>
      </c>
      <c r="D80" s="16" t="s">
        <v>43</v>
      </c>
      <c r="E80" s="16">
        <v>1</v>
      </c>
      <c r="F80" s="51" t="s">
        <v>291</v>
      </c>
    </row>
    <row r="81" spans="2:6" ht="30" x14ac:dyDescent="0.25">
      <c r="B81" s="13">
        <v>43580</v>
      </c>
      <c r="C81" s="16" t="s">
        <v>40</v>
      </c>
      <c r="D81" s="16" t="s">
        <v>41</v>
      </c>
      <c r="E81" s="16">
        <v>2</v>
      </c>
      <c r="F81" s="51" t="s">
        <v>289</v>
      </c>
    </row>
    <row r="82" spans="2:6" ht="15.75" x14ac:dyDescent="0.25">
      <c r="B82" s="13">
        <v>43545</v>
      </c>
      <c r="C82" s="16" t="s">
        <v>36</v>
      </c>
      <c r="D82" s="16" t="s">
        <v>37</v>
      </c>
      <c r="E82" s="16">
        <v>1</v>
      </c>
      <c r="F82" s="12" t="s">
        <v>84</v>
      </c>
    </row>
    <row r="83" spans="2:6" ht="15.75" x14ac:dyDescent="0.25">
      <c r="B83" s="13">
        <v>43523</v>
      </c>
      <c r="C83" s="16" t="s">
        <v>34</v>
      </c>
      <c r="D83" s="16" t="s">
        <v>35</v>
      </c>
      <c r="E83" s="16">
        <v>2</v>
      </c>
      <c r="F83" s="12" t="s">
        <v>84</v>
      </c>
    </row>
    <row r="84" spans="2:6" ht="15.75" x14ac:dyDescent="0.25">
      <c r="B84" s="13">
        <v>43317</v>
      </c>
      <c r="C84" s="16" t="s">
        <v>22</v>
      </c>
      <c r="D84" s="16" t="s">
        <v>23</v>
      </c>
      <c r="E84" s="16">
        <v>2</v>
      </c>
      <c r="F84" s="12" t="s">
        <v>84</v>
      </c>
    </row>
    <row r="85" spans="2:6" ht="15.75" x14ac:dyDescent="0.25">
      <c r="B85" s="13">
        <v>43626</v>
      </c>
      <c r="C85" s="16" t="s">
        <v>11</v>
      </c>
      <c r="D85" s="16" t="s">
        <v>12</v>
      </c>
      <c r="E85" s="16">
        <v>1</v>
      </c>
      <c r="F85" s="12" t="s">
        <v>83</v>
      </c>
    </row>
    <row r="86" spans="2:6" ht="15.75" x14ac:dyDescent="0.25">
      <c r="B86" s="13">
        <v>43626</v>
      </c>
      <c r="C86" s="16" t="s">
        <v>11</v>
      </c>
      <c r="D86" s="16" t="s">
        <v>12</v>
      </c>
      <c r="E86" s="16">
        <v>1</v>
      </c>
      <c r="F86" s="12"/>
    </row>
    <row r="87" spans="2:6" ht="15.75" x14ac:dyDescent="0.25">
      <c r="B87" s="13">
        <v>43626</v>
      </c>
      <c r="C87" s="16" t="s">
        <v>5</v>
      </c>
      <c r="D87" s="16" t="s">
        <v>6</v>
      </c>
      <c r="E87" s="16">
        <v>1</v>
      </c>
      <c r="F87" s="12"/>
    </row>
    <row r="88" spans="2:6" ht="15.75" x14ac:dyDescent="0.25">
      <c r="B88" s="13">
        <v>43500</v>
      </c>
      <c r="C88" s="16" t="s">
        <v>58</v>
      </c>
      <c r="D88" s="16" t="s">
        <v>59</v>
      </c>
      <c r="E88" s="16">
        <v>6</v>
      </c>
      <c r="F88" s="12" t="s">
        <v>87</v>
      </c>
    </row>
    <row r="89" spans="2:6" ht="15.75" x14ac:dyDescent="0.25">
      <c r="B89" s="13">
        <v>43523</v>
      </c>
      <c r="C89" s="16" t="s">
        <v>30</v>
      </c>
      <c r="D89" s="16" t="s">
        <v>31</v>
      </c>
      <c r="E89" s="16">
        <v>1</v>
      </c>
      <c r="F89" s="12" t="s">
        <v>83</v>
      </c>
    </row>
    <row r="90" spans="2:6" ht="15.75" x14ac:dyDescent="0.25">
      <c r="B90" s="13">
        <v>43523</v>
      </c>
      <c r="C90" s="16" t="s">
        <v>26</v>
      </c>
      <c r="D90" s="16" t="s">
        <v>27</v>
      </c>
      <c r="E90" s="16">
        <v>2</v>
      </c>
      <c r="F90" s="12" t="s">
        <v>86</v>
      </c>
    </row>
    <row r="91" spans="2:6" ht="15.75" x14ac:dyDescent="0.25">
      <c r="B91" s="13">
        <v>43313</v>
      </c>
      <c r="C91" s="16" t="s">
        <v>24</v>
      </c>
      <c r="D91" s="16" t="s">
        <v>25</v>
      </c>
      <c r="E91" s="16">
        <v>1</v>
      </c>
      <c r="F91" s="12" t="s">
        <v>83</v>
      </c>
    </row>
    <row r="92" spans="2:6" ht="15.75" x14ac:dyDescent="0.25">
      <c r="B92" s="13">
        <v>43537</v>
      </c>
      <c r="C92" s="16" t="s">
        <v>20</v>
      </c>
      <c r="D92" s="16" t="s">
        <v>21</v>
      </c>
      <c r="E92" s="16">
        <v>1</v>
      </c>
      <c r="F92" s="12" t="s">
        <v>83</v>
      </c>
    </row>
    <row r="93" spans="2:6" ht="15.75" x14ac:dyDescent="0.25">
      <c r="B93" s="13">
        <v>43537</v>
      </c>
      <c r="C93" s="16" t="s">
        <v>18</v>
      </c>
      <c r="D93" s="16" t="s">
        <v>19</v>
      </c>
      <c r="E93" s="16">
        <v>3</v>
      </c>
      <c r="F93" s="12" t="s">
        <v>85</v>
      </c>
    </row>
    <row r="94" spans="2:6" ht="15.75" x14ac:dyDescent="0.25">
      <c r="B94" s="13">
        <v>43537</v>
      </c>
      <c r="C94" s="16" t="s">
        <v>15</v>
      </c>
      <c r="D94" s="16" t="s">
        <v>16</v>
      </c>
      <c r="E94" s="16">
        <v>2</v>
      </c>
      <c r="F94" s="12"/>
    </row>
    <row r="95" spans="2:6" ht="15.75" x14ac:dyDescent="0.25">
      <c r="B95" s="13">
        <v>43537</v>
      </c>
      <c r="C95" s="16" t="s">
        <v>13</v>
      </c>
      <c r="D95" s="16" t="s">
        <v>14</v>
      </c>
      <c r="E95" s="16">
        <v>11</v>
      </c>
      <c r="F95" s="12" t="s">
        <v>84</v>
      </c>
    </row>
    <row r="96" spans="2:6" ht="15.75" x14ac:dyDescent="0.25">
      <c r="B96" s="13">
        <v>43537</v>
      </c>
      <c r="C96" s="16" t="s">
        <v>11</v>
      </c>
      <c r="D96" s="16" t="s">
        <v>12</v>
      </c>
      <c r="E96" s="16">
        <v>3</v>
      </c>
      <c r="F96" s="12" t="s">
        <v>83</v>
      </c>
    </row>
    <row r="97" spans="2:6" ht="15.75" x14ac:dyDescent="0.25">
      <c r="B97" s="13">
        <v>43537</v>
      </c>
      <c r="C97" s="16" t="s">
        <v>5</v>
      </c>
      <c r="D97" s="16" t="s">
        <v>6</v>
      </c>
      <c r="E97" s="16">
        <v>3</v>
      </c>
      <c r="F97" s="12" t="s">
        <v>81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B6:F18"/>
  <sheetViews>
    <sheetView showGridLines="0" workbookViewId="0">
      <selection activeCell="F16" sqref="F16"/>
    </sheetView>
  </sheetViews>
  <sheetFormatPr baseColWidth="10" defaultRowHeight="15" x14ac:dyDescent="0.25"/>
  <cols>
    <col min="2" max="2" width="11.7109375" customWidth="1"/>
    <col min="3" max="3" width="11.42578125" customWidth="1"/>
    <col min="4" max="4" width="31.140625" customWidth="1"/>
    <col min="5" max="5" width="12" customWidth="1"/>
    <col min="6" max="6" width="19.140625" customWidth="1"/>
  </cols>
  <sheetData>
    <row r="6" spans="2:6" ht="15.75" x14ac:dyDescent="0.25">
      <c r="B6" s="17" t="s">
        <v>7</v>
      </c>
      <c r="C6" s="17" t="s">
        <v>1</v>
      </c>
      <c r="D6" s="17" t="s">
        <v>0</v>
      </c>
      <c r="E6" s="17" t="s">
        <v>9</v>
      </c>
      <c r="F6" s="17" t="s">
        <v>10</v>
      </c>
    </row>
    <row r="7" spans="2:6" ht="15.75" x14ac:dyDescent="0.25">
      <c r="B7" s="13">
        <v>43629</v>
      </c>
      <c r="C7" s="18" t="s">
        <v>11</v>
      </c>
      <c r="D7" s="18" t="s">
        <v>12</v>
      </c>
      <c r="E7" s="18">
        <v>1</v>
      </c>
      <c r="F7" s="51" t="s">
        <v>84</v>
      </c>
    </row>
    <row r="8" spans="2:6" ht="15.75" x14ac:dyDescent="0.25">
      <c r="B8" s="13">
        <v>43621</v>
      </c>
      <c r="C8" s="18" t="s">
        <v>58</v>
      </c>
      <c r="D8" s="18" t="s">
        <v>59</v>
      </c>
      <c r="E8" s="18">
        <v>4</v>
      </c>
      <c r="F8" s="51"/>
    </row>
    <row r="9" spans="2:6" ht="15.75" x14ac:dyDescent="0.25">
      <c r="B9" s="13">
        <v>43535</v>
      </c>
      <c r="C9" s="18" t="s">
        <v>40</v>
      </c>
      <c r="D9" s="18" t="s">
        <v>41</v>
      </c>
      <c r="E9" s="18">
        <v>1</v>
      </c>
      <c r="F9" s="51"/>
    </row>
    <row r="10" spans="2:6" ht="30" x14ac:dyDescent="0.25">
      <c r="B10" s="13">
        <v>43600</v>
      </c>
      <c r="C10" s="18" t="s">
        <v>26</v>
      </c>
      <c r="D10" s="18" t="s">
        <v>27</v>
      </c>
      <c r="E10" s="18">
        <v>2</v>
      </c>
      <c r="F10" s="51" t="s">
        <v>290</v>
      </c>
    </row>
    <row r="11" spans="2:6" ht="15.75" x14ac:dyDescent="0.25">
      <c r="B11" s="13">
        <v>43615</v>
      </c>
      <c r="C11" s="18" t="s">
        <v>20</v>
      </c>
      <c r="D11" s="18" t="s">
        <v>21</v>
      </c>
      <c r="E11" s="18">
        <v>1</v>
      </c>
      <c r="F11" s="12"/>
    </row>
    <row r="12" spans="2:6" ht="15.75" x14ac:dyDescent="0.25">
      <c r="B12" s="13">
        <v>43622</v>
      </c>
      <c r="C12" s="18" t="s">
        <v>15</v>
      </c>
      <c r="D12" s="18" t="s">
        <v>16</v>
      </c>
      <c r="E12" s="18">
        <v>1</v>
      </c>
      <c r="F12" s="12"/>
    </row>
    <row r="13" spans="2:6" ht="15.75" x14ac:dyDescent="0.25">
      <c r="B13" s="13">
        <v>43622</v>
      </c>
      <c r="C13" s="18" t="s">
        <v>13</v>
      </c>
      <c r="D13" s="18" t="s">
        <v>14</v>
      </c>
      <c r="E13" s="18">
        <v>7</v>
      </c>
      <c r="F13" s="12"/>
    </row>
    <row r="14" spans="2:6" ht="15.75" x14ac:dyDescent="0.25">
      <c r="B14" s="13">
        <v>43623</v>
      </c>
      <c r="C14" s="18" t="s">
        <v>11</v>
      </c>
      <c r="D14" s="18" t="s">
        <v>12</v>
      </c>
      <c r="E14" s="18">
        <v>2</v>
      </c>
      <c r="F14" s="12"/>
    </row>
    <row r="15" spans="2:6" ht="15.75" x14ac:dyDescent="0.25">
      <c r="B15" s="13">
        <v>43509</v>
      </c>
      <c r="C15" s="18" t="s">
        <v>58</v>
      </c>
      <c r="D15" s="18" t="s">
        <v>59</v>
      </c>
      <c r="E15" s="18">
        <v>2</v>
      </c>
      <c r="F15" s="12"/>
    </row>
    <row r="16" spans="2:6" ht="15.75" x14ac:dyDescent="0.25">
      <c r="B16" s="13">
        <v>43537</v>
      </c>
      <c r="C16" s="18" t="s">
        <v>30</v>
      </c>
      <c r="D16" s="18" t="s">
        <v>31</v>
      </c>
      <c r="E16" s="18">
        <v>1</v>
      </c>
      <c r="F16" s="12"/>
    </row>
    <row r="17" spans="2:6" ht="15.75" x14ac:dyDescent="0.25">
      <c r="B17" s="13">
        <v>43565</v>
      </c>
      <c r="C17" s="18" t="s">
        <v>11</v>
      </c>
      <c r="D17" s="18" t="s">
        <v>12</v>
      </c>
      <c r="E17" s="18">
        <v>1</v>
      </c>
      <c r="F17" s="12"/>
    </row>
    <row r="18" spans="2:6" ht="15.75" x14ac:dyDescent="0.25">
      <c r="B18" s="13">
        <v>43565</v>
      </c>
      <c r="C18" s="18" t="s">
        <v>5</v>
      </c>
      <c r="D18" s="18" t="s">
        <v>6</v>
      </c>
      <c r="E18" s="18">
        <v>1</v>
      </c>
      <c r="F18" s="12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B6:M28"/>
  <sheetViews>
    <sheetView showGridLines="0" zoomScale="70" zoomScaleNormal="70" workbookViewId="0">
      <selection activeCell="E26" sqref="E26"/>
    </sheetView>
  </sheetViews>
  <sheetFormatPr baseColWidth="10" defaultRowHeight="15" x14ac:dyDescent="0.25"/>
  <cols>
    <col min="2" max="2" width="28.28515625" customWidth="1"/>
    <col min="3" max="3" width="22.28515625" customWidth="1"/>
    <col min="4" max="5" width="20.5703125" customWidth="1"/>
    <col min="6" max="6" width="21.42578125" customWidth="1"/>
    <col min="7" max="7" width="11.85546875" customWidth="1"/>
    <col min="8" max="8" width="13.85546875" customWidth="1"/>
    <col min="9" max="9" width="15.140625" customWidth="1"/>
    <col min="10" max="10" width="15.28515625" customWidth="1"/>
    <col min="11" max="11" width="14.85546875" customWidth="1"/>
    <col min="12" max="12" width="20.7109375" customWidth="1"/>
    <col min="13" max="13" width="19.5703125" customWidth="1"/>
    <col min="14" max="14" width="11.42578125" customWidth="1"/>
  </cols>
  <sheetData>
    <row r="6" spans="2:3" ht="36.75" customHeight="1" x14ac:dyDescent="0.25">
      <c r="B6" s="22" t="s">
        <v>0</v>
      </c>
      <c r="C6" s="44"/>
    </row>
    <row r="7" spans="2:3" ht="24.95" customHeight="1" x14ac:dyDescent="0.25">
      <c r="B7" s="22" t="s">
        <v>75</v>
      </c>
      <c r="C7" s="36"/>
    </row>
    <row r="8" spans="2:3" ht="24.95" customHeight="1" x14ac:dyDescent="0.25">
      <c r="B8" s="22" t="s">
        <v>76</v>
      </c>
      <c r="C8" s="37"/>
    </row>
    <row r="9" spans="2:3" ht="24.95" customHeight="1" x14ac:dyDescent="0.25">
      <c r="B9" s="22" t="s">
        <v>78</v>
      </c>
      <c r="C9" s="37"/>
    </row>
    <row r="10" spans="2:3" ht="24.95" customHeight="1" x14ac:dyDescent="0.25">
      <c r="B10" s="22" t="s">
        <v>77</v>
      </c>
      <c r="C10" s="38"/>
    </row>
    <row r="11" spans="2:3" ht="24.95" customHeight="1" x14ac:dyDescent="0.25">
      <c r="B11" s="22" t="s">
        <v>79</v>
      </c>
      <c r="C11" s="39">
        <f>C9*C10</f>
        <v>0</v>
      </c>
    </row>
    <row r="12" spans="2:3" ht="24.95" customHeight="1" x14ac:dyDescent="0.25">
      <c r="B12" s="23" t="s">
        <v>70</v>
      </c>
      <c r="C12" s="40" t="str">
        <f>IFERROR(SQRT((2*C7*C8)/(C9*C10)),"-")</f>
        <v>-</v>
      </c>
    </row>
    <row r="13" spans="2:3" ht="24.95" customHeight="1" x14ac:dyDescent="0.25">
      <c r="B13" s="22" t="s">
        <v>71</v>
      </c>
      <c r="C13" s="41" t="str">
        <f>IFERROR((C7/C12),"-")</f>
        <v>-</v>
      </c>
    </row>
    <row r="14" spans="2:3" ht="24.95" customHeight="1" x14ac:dyDescent="0.25">
      <c r="B14" s="22" t="s">
        <v>72</v>
      </c>
      <c r="C14" s="42" t="str">
        <f>IFERROR(((C8*C7)/C12),"-")</f>
        <v>-</v>
      </c>
    </row>
    <row r="15" spans="2:3" ht="24.95" customHeight="1" x14ac:dyDescent="0.25">
      <c r="B15" s="22" t="s">
        <v>69</v>
      </c>
      <c r="C15" s="42" t="str">
        <f>IFERROR(((C12*C10*C9)/2),"-")</f>
        <v>-</v>
      </c>
    </row>
    <row r="16" spans="2:3" ht="24.95" customHeight="1" x14ac:dyDescent="0.25">
      <c r="B16" s="22" t="s">
        <v>73</v>
      </c>
      <c r="C16" s="42">
        <f>(C7*C9)</f>
        <v>0</v>
      </c>
    </row>
    <row r="17" spans="2:13" ht="24.95" customHeight="1" x14ac:dyDescent="0.25">
      <c r="B17" s="22" t="s">
        <v>74</v>
      </c>
      <c r="C17" s="43" t="str">
        <f>IFERROR((C16+C14+C15),"-")</f>
        <v>-</v>
      </c>
    </row>
    <row r="22" spans="2:13" ht="50.25" customHeight="1" x14ac:dyDescent="0.25">
      <c r="B22" s="24" t="s">
        <v>0</v>
      </c>
      <c r="C22" s="24" t="s">
        <v>75</v>
      </c>
      <c r="D22" s="24" t="s">
        <v>76</v>
      </c>
      <c r="E22" s="24" t="s">
        <v>78</v>
      </c>
      <c r="F22" s="24" t="s">
        <v>77</v>
      </c>
      <c r="G22" s="24" t="s">
        <v>79</v>
      </c>
      <c r="H22" s="25" t="s">
        <v>70</v>
      </c>
      <c r="I22" s="24" t="s">
        <v>71</v>
      </c>
      <c r="J22" s="24" t="s">
        <v>72</v>
      </c>
      <c r="K22" s="24" t="s">
        <v>69</v>
      </c>
      <c r="L22" s="24" t="s">
        <v>73</v>
      </c>
      <c r="M22" s="24" t="s">
        <v>74</v>
      </c>
    </row>
    <row r="23" spans="2:13" ht="50.25" customHeight="1" x14ac:dyDescent="0.25">
      <c r="B23" s="31" t="s">
        <v>89</v>
      </c>
      <c r="C23" s="31">
        <v>99</v>
      </c>
      <c r="D23" s="32">
        <v>1500</v>
      </c>
      <c r="E23" s="32">
        <v>22000</v>
      </c>
      <c r="F23" s="33">
        <v>0.01</v>
      </c>
      <c r="G23" s="32">
        <v>220</v>
      </c>
      <c r="H23" s="34">
        <v>36.742346141747674</v>
      </c>
      <c r="I23" s="35">
        <v>2.6944387170614958</v>
      </c>
      <c r="J23" s="32">
        <v>4041.6580755922437</v>
      </c>
      <c r="K23" s="32">
        <v>4041.6580755922441</v>
      </c>
      <c r="L23" s="32">
        <v>2178000</v>
      </c>
      <c r="M23" s="32">
        <v>2186083.316151184</v>
      </c>
    </row>
    <row r="24" spans="2:13" ht="38.25" customHeight="1" x14ac:dyDescent="0.25">
      <c r="B24" s="26"/>
      <c r="C24" s="26"/>
      <c r="D24" s="29"/>
      <c r="E24" s="29"/>
      <c r="F24" s="30"/>
      <c r="G24" s="29"/>
      <c r="H24" s="28"/>
      <c r="I24" s="27"/>
      <c r="J24" s="29"/>
      <c r="K24" s="29"/>
      <c r="L24" s="29"/>
      <c r="M24" s="29"/>
    </row>
    <row r="25" spans="2:13" ht="38.25" customHeight="1" x14ac:dyDescent="0.25"/>
    <row r="26" spans="2:13" ht="38.25" customHeight="1" x14ac:dyDescent="0.25"/>
    <row r="27" spans="2:13" ht="38.25" customHeight="1" x14ac:dyDescent="0.25"/>
    <row r="28" spans="2:13" ht="38.25" customHeight="1" x14ac:dyDescent="0.25"/>
  </sheetData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20"/>
  <sheetViews>
    <sheetView showGridLines="0" tabSelected="1" workbookViewId="0">
      <selection activeCell="C6" sqref="C6"/>
    </sheetView>
  </sheetViews>
  <sheetFormatPr baseColWidth="10" defaultRowHeight="15" x14ac:dyDescent="0.25"/>
  <cols>
    <col min="2" max="2" width="14" bestFit="1" customWidth="1"/>
    <col min="3" max="3" width="30.7109375" customWidth="1"/>
    <col min="4" max="4" width="24.85546875" customWidth="1"/>
    <col min="5" max="5" width="30.42578125" bestFit="1" customWidth="1"/>
  </cols>
  <sheetData>
    <row r="6" spans="2:5" x14ac:dyDescent="0.25">
      <c r="B6" t="s">
        <v>7</v>
      </c>
      <c r="C6" s="62">
        <v>43623</v>
      </c>
    </row>
    <row r="7" spans="2:5" x14ac:dyDescent="0.25">
      <c r="B7" t="s">
        <v>307</v>
      </c>
      <c r="C7" s="63" t="s">
        <v>318</v>
      </c>
    </row>
    <row r="8" spans="2:5" x14ac:dyDescent="0.25">
      <c r="B8" t="s">
        <v>308</v>
      </c>
      <c r="C8" s="63" t="s">
        <v>319</v>
      </c>
    </row>
    <row r="9" spans="2:5" x14ac:dyDescent="0.25">
      <c r="B9" t="s">
        <v>10</v>
      </c>
      <c r="C9" s="63" t="s">
        <v>320</v>
      </c>
    </row>
    <row r="14" spans="2:5" x14ac:dyDescent="0.25">
      <c r="B14" s="55" t="s">
        <v>7</v>
      </c>
      <c r="C14" s="56" t="s">
        <v>307</v>
      </c>
      <c r="D14" s="56" t="s">
        <v>308</v>
      </c>
      <c r="E14" s="57" t="s">
        <v>10</v>
      </c>
    </row>
    <row r="15" spans="2:5" x14ac:dyDescent="0.25">
      <c r="B15" s="61">
        <v>43623</v>
      </c>
      <c r="C15" s="56" t="s">
        <v>318</v>
      </c>
      <c r="D15" s="56" t="s">
        <v>319</v>
      </c>
      <c r="E15" s="57" t="s">
        <v>320</v>
      </c>
    </row>
    <row r="16" spans="2:5" x14ac:dyDescent="0.25">
      <c r="B16" s="61">
        <v>43622</v>
      </c>
      <c r="C16" s="56" t="s">
        <v>313</v>
      </c>
      <c r="D16" s="56" t="s">
        <v>316</v>
      </c>
      <c r="E16" s="57"/>
    </row>
    <row r="17" spans="2:5" x14ac:dyDescent="0.25">
      <c r="B17" s="61">
        <v>43622</v>
      </c>
      <c r="C17" s="56" t="s">
        <v>313</v>
      </c>
      <c r="D17" s="56" t="s">
        <v>314</v>
      </c>
      <c r="E17" s="57" t="s">
        <v>315</v>
      </c>
    </row>
    <row r="18" spans="2:5" x14ac:dyDescent="0.25">
      <c r="B18" s="61">
        <v>43621</v>
      </c>
      <c r="C18" s="56" t="s">
        <v>309</v>
      </c>
      <c r="D18" s="56" t="s">
        <v>312</v>
      </c>
      <c r="E18" s="57"/>
    </row>
    <row r="19" spans="2:5" x14ac:dyDescent="0.25">
      <c r="B19" s="61">
        <v>43621</v>
      </c>
      <c r="C19" s="56" t="s">
        <v>309</v>
      </c>
      <c r="D19" s="56" t="s">
        <v>310</v>
      </c>
      <c r="E19" s="57" t="s">
        <v>311</v>
      </c>
    </row>
    <row r="20" spans="2:5" x14ac:dyDescent="0.25">
      <c r="B20" s="58"/>
      <c r="C20" s="59"/>
      <c r="D20" s="59"/>
      <c r="E20" s="60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MENU</vt:lpstr>
      <vt:lpstr>PRODUCTOS</vt:lpstr>
      <vt:lpstr>MOVIMIENTOS</vt:lpstr>
      <vt:lpstr>ENTRADAS</vt:lpstr>
      <vt:lpstr>SALIDAS</vt:lpstr>
      <vt:lpstr>MODELO EOQ</vt:lpstr>
      <vt:lpstr>DOCUMENTOS</vt:lpstr>
      <vt:lpstr>codigo_producto</vt:lpstr>
      <vt:lpstr>lista_producto</vt:lpstr>
      <vt:lpstr>Salida_Entrada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Wilmer Ferney Gelvez Ramirez</dc:creator>
  <cp:lastModifiedBy>ADMIN</cp:lastModifiedBy>
  <dcterms:created xsi:type="dcterms:W3CDTF">2019-05-27T20:50:17Z</dcterms:created>
  <dcterms:modified xsi:type="dcterms:W3CDTF">2019-07-05T19:30:00Z</dcterms:modified>
</cp:coreProperties>
</file>